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24519"/>
</workbook>
</file>

<file path=xl/calcChain.xml><?xml version="1.0" encoding="utf-8"?>
<calcChain xmlns="http://schemas.openxmlformats.org/spreadsheetml/2006/main">
  <c r="F240" i="1"/>
  <c r="F239"/>
  <c r="F238"/>
  <c r="D235"/>
  <c r="C235"/>
  <c r="F235" s="1"/>
  <c r="D233"/>
  <c r="C233"/>
  <c r="F233" s="1"/>
  <c r="D231"/>
  <c r="C231"/>
  <c r="F231" s="1"/>
  <c r="D228"/>
  <c r="C228"/>
  <c r="F228" s="1"/>
  <c r="D226"/>
  <c r="C226"/>
  <c r="F226" s="1"/>
  <c r="D224"/>
  <c r="C224"/>
  <c r="F224" s="1"/>
  <c r="D222"/>
  <c r="C222"/>
  <c r="F222" s="1"/>
  <c r="D220"/>
  <c r="C220"/>
  <c r="F220" s="1"/>
  <c r="D218"/>
  <c r="C218"/>
  <c r="F218" s="1"/>
  <c r="D217"/>
  <c r="C217"/>
  <c r="F217" s="1"/>
  <c r="D215"/>
  <c r="C215"/>
  <c r="F215" s="1"/>
  <c r="D214"/>
  <c r="C214"/>
  <c r="F214" s="1"/>
  <c r="D212"/>
  <c r="C212"/>
  <c r="F212" s="1"/>
  <c r="D211"/>
  <c r="C211"/>
  <c r="F211" s="1"/>
  <c r="D209"/>
  <c r="C209"/>
  <c r="F209" s="1"/>
  <c r="D207"/>
  <c r="C207"/>
  <c r="F207" s="1"/>
  <c r="D206"/>
  <c r="C206"/>
  <c r="F206" s="1"/>
  <c r="D204"/>
  <c r="C204"/>
  <c r="F204" s="1"/>
  <c r="D203"/>
  <c r="C203"/>
  <c r="F203" s="1"/>
  <c r="D201"/>
  <c r="C201"/>
  <c r="F201" s="1"/>
  <c r="D200"/>
  <c r="C200"/>
  <c r="F200" s="1"/>
  <c r="D198"/>
  <c r="C198"/>
  <c r="F198" s="1"/>
  <c r="D197"/>
  <c r="C197"/>
  <c r="F197" s="1"/>
  <c r="D195"/>
  <c r="C195"/>
  <c r="F195" s="1"/>
  <c r="D193"/>
  <c r="C193"/>
  <c r="F193" s="1"/>
  <c r="D192"/>
  <c r="C192"/>
  <c r="F192" s="1"/>
  <c r="D190"/>
  <c r="C190"/>
  <c r="F190" s="1"/>
  <c r="D189"/>
  <c r="C189"/>
  <c r="F189" s="1"/>
  <c r="D187"/>
  <c r="C187"/>
  <c r="F187" s="1"/>
  <c r="D186"/>
  <c r="C186"/>
  <c r="F186" s="1"/>
  <c r="D184"/>
  <c r="C184"/>
  <c r="F184" s="1"/>
  <c r="D182"/>
  <c r="C182"/>
  <c r="F182" s="1"/>
  <c r="D181"/>
  <c r="C181"/>
  <c r="F181" s="1"/>
  <c r="D179"/>
  <c r="C179"/>
  <c r="F179" s="1"/>
  <c r="D178"/>
  <c r="C178"/>
  <c r="F178" s="1"/>
  <c r="D176"/>
  <c r="C176"/>
  <c r="F176" s="1"/>
  <c r="D175"/>
  <c r="C175"/>
  <c r="F175" s="1"/>
  <c r="D173"/>
  <c r="C173"/>
  <c r="F173" s="1"/>
  <c r="D172"/>
  <c r="C172"/>
  <c r="F172" s="1"/>
  <c r="D170"/>
  <c r="C170"/>
  <c r="F170" s="1"/>
  <c r="D168"/>
  <c r="C168"/>
  <c r="F168" s="1"/>
  <c r="D166"/>
  <c r="C166"/>
  <c r="F166" s="1"/>
  <c r="D164"/>
  <c r="C164"/>
  <c r="F164" s="1"/>
  <c r="D162"/>
  <c r="C162"/>
  <c r="F162" s="1"/>
  <c r="D160"/>
  <c r="C160"/>
  <c r="F160" s="1"/>
  <c r="D159"/>
  <c r="C159"/>
  <c r="F159" s="1"/>
  <c r="D157"/>
  <c r="C157"/>
  <c r="F157" s="1"/>
  <c r="D155"/>
  <c r="C155"/>
  <c r="F155" s="1"/>
  <c r="D153"/>
  <c r="C153"/>
  <c r="F153" s="1"/>
  <c r="D151"/>
  <c r="C151"/>
  <c r="F151" s="1"/>
  <c r="D149"/>
  <c r="C149"/>
  <c r="F149" s="1"/>
  <c r="D147"/>
  <c r="C147"/>
  <c r="F147" s="1"/>
  <c r="D145"/>
  <c r="C145"/>
  <c r="F145" s="1"/>
  <c r="D144"/>
  <c r="C144"/>
  <c r="F144" s="1"/>
  <c r="D142"/>
  <c r="C142"/>
  <c r="F142" s="1"/>
  <c r="D141"/>
  <c r="C141"/>
  <c r="F141" s="1"/>
  <c r="D139"/>
  <c r="C139"/>
  <c r="F139" s="1"/>
  <c r="D138"/>
  <c r="C138"/>
  <c r="F138" s="1"/>
  <c r="D136"/>
  <c r="C136"/>
  <c r="F136" s="1"/>
  <c r="D135"/>
  <c r="C135"/>
  <c r="F135" s="1"/>
  <c r="D133"/>
  <c r="C133"/>
  <c r="F133" s="1"/>
  <c r="D132"/>
  <c r="C132"/>
  <c r="F132" s="1"/>
  <c r="D130"/>
  <c r="C130"/>
  <c r="F130" s="1"/>
  <c r="D129"/>
  <c r="C129"/>
  <c r="F129" s="1"/>
  <c r="D127"/>
  <c r="C127"/>
  <c r="F127" s="1"/>
  <c r="D126"/>
  <c r="C126"/>
  <c r="F126" s="1"/>
  <c r="D124"/>
  <c r="C124"/>
  <c r="F124" s="1"/>
  <c r="D123"/>
  <c r="C123"/>
  <c r="F123" s="1"/>
  <c r="D121"/>
  <c r="C121"/>
  <c r="F121" s="1"/>
  <c r="D119"/>
  <c r="C119"/>
  <c r="F119" s="1"/>
  <c r="D118"/>
  <c r="C118"/>
  <c r="F118" s="1"/>
  <c r="D116"/>
  <c r="C116"/>
  <c r="F116" s="1"/>
  <c r="D114"/>
  <c r="C114"/>
  <c r="F114" s="1"/>
  <c r="D113"/>
  <c r="C113"/>
  <c r="F113" s="1"/>
  <c r="D111"/>
  <c r="C111"/>
  <c r="F111" s="1"/>
  <c r="D110"/>
  <c r="C110"/>
  <c r="F110" s="1"/>
  <c r="D108"/>
  <c r="C108"/>
  <c r="F108" s="1"/>
  <c r="D106"/>
  <c r="C106"/>
  <c r="F106" s="1"/>
  <c r="D104"/>
  <c r="C104"/>
  <c r="F104" s="1"/>
  <c r="D103"/>
  <c r="C103"/>
  <c r="F103" s="1"/>
  <c r="D101"/>
  <c r="C101"/>
  <c r="F101" s="1"/>
  <c r="D100"/>
  <c r="C100"/>
  <c r="F100" s="1"/>
  <c r="D98"/>
  <c r="C98"/>
  <c r="F98" s="1"/>
  <c r="D97"/>
  <c r="C97"/>
  <c r="F97" s="1"/>
  <c r="D95"/>
  <c r="C95"/>
  <c r="F95" s="1"/>
  <c r="D94"/>
  <c r="C94"/>
  <c r="F94" s="1"/>
  <c r="D92"/>
  <c r="C92"/>
  <c r="F92" s="1"/>
  <c r="D91"/>
  <c r="C91"/>
  <c r="F91" s="1"/>
  <c r="D89"/>
  <c r="C89"/>
  <c r="F89" s="1"/>
  <c r="D87"/>
  <c r="C87"/>
  <c r="F87" s="1"/>
  <c r="D86"/>
  <c r="C86"/>
  <c r="F86" s="1"/>
  <c r="D84"/>
  <c r="C84"/>
  <c r="F84" s="1"/>
  <c r="D83"/>
  <c r="C83"/>
  <c r="F83" s="1"/>
  <c r="D81"/>
  <c r="C81"/>
  <c r="F81" s="1"/>
  <c r="D80"/>
  <c r="C80"/>
  <c r="F80" s="1"/>
  <c r="D78"/>
  <c r="C78"/>
  <c r="F78" s="1"/>
  <c r="D76"/>
  <c r="C76"/>
  <c r="F76" s="1"/>
  <c r="D75"/>
  <c r="C75"/>
  <c r="F75" s="1"/>
  <c r="D73"/>
  <c r="C73"/>
  <c r="F73" s="1"/>
  <c r="D72"/>
  <c r="C72"/>
  <c r="F72" s="1"/>
  <c r="D70"/>
  <c r="C70"/>
  <c r="F70" s="1"/>
  <c r="D69"/>
  <c r="C69"/>
  <c r="F69" s="1"/>
  <c r="D67"/>
  <c r="C67"/>
  <c r="F67" s="1"/>
  <c r="D66"/>
  <c r="C66"/>
  <c r="F66" s="1"/>
  <c r="D64"/>
  <c r="C64"/>
  <c r="F64" s="1"/>
  <c r="D62"/>
  <c r="C62"/>
  <c r="F62" s="1"/>
  <c r="D60"/>
  <c r="C60"/>
  <c r="F60" s="1"/>
  <c r="D59"/>
  <c r="C59"/>
  <c r="F59" s="1"/>
  <c r="D57"/>
  <c r="C57"/>
  <c r="F57" s="1"/>
  <c r="D56"/>
  <c r="C56"/>
  <c r="F56" s="1"/>
  <c r="D54"/>
  <c r="C54"/>
  <c r="F54" s="1"/>
  <c r="D52"/>
  <c r="C52"/>
  <c r="F52" s="1"/>
  <c r="D50"/>
  <c r="C50"/>
  <c r="F50" s="1"/>
  <c r="D48"/>
  <c r="C48"/>
  <c r="F48" s="1"/>
  <c r="D46"/>
  <c r="C46"/>
  <c r="F46" s="1"/>
  <c r="D45"/>
  <c r="C45"/>
  <c r="F45" s="1"/>
  <c r="D43"/>
  <c r="C43"/>
  <c r="F43" s="1"/>
  <c r="D42"/>
  <c r="C42"/>
  <c r="F42" s="1"/>
  <c r="D40"/>
  <c r="C40"/>
  <c r="F40" s="1"/>
  <c r="D39"/>
  <c r="C39"/>
  <c r="F39" s="1"/>
  <c r="D37"/>
  <c r="C37"/>
  <c r="F37" s="1"/>
  <c r="D36"/>
  <c r="C36"/>
  <c r="F36" s="1"/>
  <c r="D34"/>
  <c r="C34"/>
  <c r="F34" s="1"/>
  <c r="D33"/>
  <c r="C33"/>
  <c r="F33" s="1"/>
  <c r="D31"/>
  <c r="C31"/>
  <c r="F31" s="1"/>
  <c r="D30"/>
  <c r="C30"/>
  <c r="F30" s="1"/>
  <c r="D28"/>
  <c r="C28"/>
  <c r="F28" s="1"/>
  <c r="D27"/>
  <c r="C27"/>
  <c r="F27" s="1"/>
  <c r="D25"/>
  <c r="C25"/>
  <c r="F25" s="1"/>
  <c r="D23"/>
  <c r="C23"/>
  <c r="F23" s="1"/>
  <c r="D21"/>
  <c r="C21"/>
  <c r="F21" s="1"/>
  <c r="D19"/>
  <c r="C19"/>
  <c r="F19" s="1"/>
  <c r="D17"/>
  <c r="C17"/>
  <c r="F17" s="1"/>
  <c r="F16"/>
  <c r="D15"/>
  <c r="C15"/>
  <c r="D13"/>
  <c r="C13"/>
  <c r="D11"/>
  <c r="C11"/>
  <c r="D9"/>
  <c r="C9"/>
  <c r="D7"/>
  <c r="C7"/>
  <c r="F9" l="1"/>
  <c r="F11"/>
  <c r="F13"/>
  <c r="F15"/>
  <c r="F7"/>
  <c r="F237" l="1"/>
</calcChain>
</file>

<file path=xl/sharedStrings.xml><?xml version="1.0" encoding="utf-8"?>
<sst xmlns="http://schemas.openxmlformats.org/spreadsheetml/2006/main" count="380" uniqueCount="120">
  <si>
    <t>Name of Work:- Proposed Construction of Walwa-Shirala CO- Opprative Dairy Ltd.  Islampur At. Rethare Dharan ,Tal-Walwa, Dist- Sangli</t>
  </si>
  <si>
    <t xml:space="preserve"> ( Civil Work  )SSR 20-21</t>
  </si>
  <si>
    <t>ABSTRACT</t>
  </si>
  <si>
    <t>Sr. No.</t>
  </si>
  <si>
    <t>ITEM</t>
  </si>
  <si>
    <t xml:space="preserve">QTY. </t>
  </si>
  <si>
    <t>RATE</t>
  </si>
  <si>
    <t>UNIT</t>
  </si>
  <si>
    <t>AMOUNT</t>
  </si>
  <si>
    <t>MAIN BUILDING</t>
  </si>
  <si>
    <t xml:space="preserve">Excavation for foundation in earth, soil of all types, sand, gravel and soft murum, including removing the excavated material up to a distance of 50 m. beyond the building area &amp; stacking and spreading as directed, dewatering, preparing the bed for the foundation and necessary back filling, ramming, watering including shoring and  trutting etc. complete. (Lift upto 1.5 m.)  Spec. No.: Bd.A.1 Page No. 259  </t>
  </si>
  <si>
    <t>Ground Floor</t>
  </si>
  <si>
    <t>Cu.M.</t>
  </si>
  <si>
    <t xml:space="preserve"> Excavation for foundation in hard murum including removing the excavated materials upto distance of 50 metres beyond the building area and stacking and spreading as directed, dewatering, preparing the bed for the foundation and necessary back filling, ramming, watering including shoring and strutting etc. complete. (Lift upto 1.50 m)Spec. No.: Bd.A.2 Page No. 259                                   </t>
  </si>
  <si>
    <t xml:space="preserve">Excavation for foundation in Hard murum and boulders including removing the excavated materials upto a distance of 50 metres, beyond the building area and stacking and spreading as directed dewatering preparing the bed for the foundation and necessary back filling, ramming, watering including shoring and strutting etc.  omplete. (Lift upto 1.5 m.) By Spec. No.: Bd.A.3 Page No. 259 </t>
  </si>
  <si>
    <t xml:space="preserve">Providing preconstructional antitermite treatment as per I.S. 6313 (Part-II) by treating the bottom surface and sides of excavation clorophyriphoas/lendene at the rate of 5 litres of emulsion concentrates of 0.5 percent of Aldrin per square meter of surface area covering 10 years guarantee. Spec. No.: As directed by Engineer in charge  </t>
  </si>
  <si>
    <t>Sq.M.</t>
  </si>
  <si>
    <t xml:space="preserve">Providing preconstructional antitermite treatment as per I.S. 6313 (Part-II) treatment by treating the backfill in immediate contact with foundation at the rate of 7.5 litres off emulsion concentrate of 0.5 percent of Clorophyriphas/ Hephoclore per square metre of vertical surface are covering 10 years guarantee. Spec. No.: As directed by Engineer in charge.  </t>
  </si>
  <si>
    <t xml:space="preserve"> Providing preconstructional antitermite treatment as per I.S. 6313 (Part-II) by treating the top surface of plinth filling at the rate of 5 litres of emulsion concentrate at 0.5 percent of Hephoclore per square metre of surface area covering ten years guaran-tee. Spec. No.: As directed by Engineer in charge.  </t>
  </si>
  <si>
    <r>
      <rPr>
        <b/>
        <sz val="12"/>
        <rFont val="Times New Roman"/>
        <family val="1"/>
      </rPr>
      <t xml:space="preserve"> </t>
    </r>
    <r>
      <rPr>
        <sz val="12"/>
        <rFont val="Times New Roman"/>
        <family val="1"/>
      </rPr>
      <t xml:space="preserve">Providing antitermite treatment around the periphery of the existing building as per I.S. 6313 (Part-III) by excavating trenches of 20cm width and exposing the sides of columns and plinth beams upto a depth of 300mm and injecting one percent of chlorodane emulsion concentrate at the rate of 2.25 litres per Rmt and refilling the trenches etc. </t>
    </r>
  </si>
  <si>
    <r>
      <rPr>
        <b/>
        <sz val="12"/>
        <rFont val="Times New Roman"/>
        <family val="1"/>
      </rPr>
      <t>:</t>
    </r>
    <r>
      <rPr>
        <sz val="12"/>
        <rFont val="Times New Roman"/>
        <family val="1"/>
      </rPr>
      <t xml:space="preserve">Providing and laying in situ, cement concrete in M-10 of trap/ granite/ quartzite/ gneiss metal for foundation and bedding including bailing out water, formwork, compacting and curing complete, with fully automatic micro processor based PLC with SCADA enabled reversible Drum Type mixer .With natural sand/V.S.I.
quality Artificial Sand . Spec. No.: Bd. E. 1 Page No. 287  </t>
    </r>
  </si>
  <si>
    <t xml:space="preserve">Providing uncoursed rubble masonry of trap / granite / quartzite / gneiss stones in cement mortar 1:6 in foundation and plinth of inner walls / in plinth of external walls including bailing out water, striking joints on un exposed faces and watering complete. Spec.No.:Bd.H.1PageNo.329     </t>
  </si>
  <si>
    <t xml:space="preserve">Providing and laying in situ cement concrete M-25of trap / granite /quartzite/ gneiss metal for R.C.C. work in foundations like raft, strip foundations, grillage and footings of R.C.C. columns and steel stanchions etc. including bailing out water, formwork, cover blocks compaction and curing roughening the surface if special finish is to be provided (Excluding reinforcement and structural steel) complete, With fully automatic micro processor based PLC with SCADA enabled reversible drum type concrete mixer ..With natural sand/V.S.I.
quality Artificial Sand . Spec. No.: Bd. E. 1 Page No. 287  </t>
  </si>
  <si>
    <t xml:space="preserve">Providing and casting in situ cement concrete M-25 of trap / granite /quartzite/ gneiss metalfor R.C.C. columns as per detailed designs and drawing or as directed including centering, formwork, cover blocks compacting and roughening the surface if special finish is to be provided and curing complete. (Excluding reinforcement).With fully automatic micro processor based PLC with SCADA enabled reversible drum type concrete mixer With natural sand/V.S.I.
quality Artificial Sand .  Spec. No.: Bd.F.5 Page No. 300 and B.7, Page.No. 38 </t>
  </si>
  <si>
    <t>First Floor</t>
  </si>
  <si>
    <r>
      <rPr>
        <b/>
        <sz val="12"/>
        <rFont val="Times New Roman"/>
        <family val="1"/>
      </rPr>
      <t>:</t>
    </r>
    <r>
      <rPr>
        <sz val="12"/>
        <rFont val="Times New Roman"/>
        <family val="1"/>
      </rPr>
      <t xml:space="preserve">Providing &amp; casting in situ cement concrete M- 25of trap / granite /quartzite/ gneiss metal for R.C.C. beams and lintels as per detailed designs &amp; drawings or as directed including centering, formwork, cover blocks compaction &amp; roughening the surface if special finish is to be provided &amp; curing complete. (Excluding reinforcement). With fully automatic micro processor based PLC with SCADA enabled reversible drum type concrete mixer </t>
    </r>
    <r>
      <rPr>
        <b/>
        <sz val="12"/>
        <rFont val="Times New Roman"/>
        <family val="1"/>
      </rPr>
      <t xml:space="preserve">.With natural sand/V.S.I.
quality Artificial Sand . Spec. No.: Bd. E. 1 Page No. 287  </t>
    </r>
  </si>
  <si>
    <r>
      <t>Providing and casting in situ cement concrete M-25of trap/ granite / quartzite/ gneiss metal for R.C.C. slabs and landings canopy, waist slab with steps as per  etailed designs and drawings including centering, formwork, cover blocks compacting and roughening the surface if special finish is to be provided and curing complete. (Excluding reinforcement).With fully automatic micro processor based PLC with SCADA enabled reversible drum type concrete mixer</t>
    </r>
    <r>
      <rPr>
        <b/>
        <sz val="12"/>
        <rFont val="Times New Roman"/>
        <family val="1"/>
      </rPr>
      <t xml:space="preserve">.With natural sand/V.S.I.
quality Artificial Sand . Spec. No.: Bd. E. 1 Page No. 287  </t>
    </r>
  </si>
  <si>
    <t xml:space="preserve">Providing &amp; casting in situ cement concrete M- 25f trap/ granite/ quartzite/ gneiss metal for R.C.C. chajja as per detailed design &amp; drawings including centering, formwork, cover blocks compacting &amp; roughening the surface if special finish is to be provided &amp; curing complete. (Excluding reinforcement).With fully automatic micro processor based PLC with SCADA enabled reversible drum type concrete mixer.With natural sand/V.S.I.
quality Artificial Sand . Spec. No.: Bd. E. 1 Page No. 287  </t>
  </si>
  <si>
    <r>
      <t xml:space="preserve">Providing and casting in situ cement concrete in M-25of trap/ granite/ quartzite/ gneiss metal for R.C.C. pardi 75mm thick fins including centering, formwork, cover blocks compacting and roughening them if special finish is to be provided and curing complete. (Excluding reinforcement).with reversible Drum Type mixer with </t>
    </r>
    <r>
      <rPr>
        <b/>
        <sz val="12"/>
        <rFont val="Times New Roman"/>
        <family val="1"/>
      </rPr>
      <t xml:space="preserve">SCADA.With natural sand/V.S.I.
quality Artificial Sand . Spec. No.: Bd. E. 1 Page No. 287  </t>
    </r>
  </si>
  <si>
    <r>
      <t>Providing and casting in situ cement concrete in M-20 of trap/ granite/ quartzite/ gneiss metal for R.C.C.coping to plinth or parapet and sill of doors and windows moulded as per detailed drawings or chamfered as approved by the Engineer including centering, formwork, cover blocks compacting and roughening them if special finish is to be provided and curing complete. (Excluding reinforcement).With fully automatic micro processor based PLC with SCADA enabled reversible drum type concrete mixer SCADA</t>
    </r>
    <r>
      <rPr>
        <b/>
        <sz val="12"/>
        <rFont val="Times New Roman"/>
        <family val="1"/>
      </rPr>
      <t xml:space="preserve"> .With natural sand/V.S.I.
quality Artificial Sand . Spec. No.: Bd. E. 1 Page No. 287  </t>
    </r>
  </si>
  <si>
    <t xml:space="preserve">Providing and fixing in position TMT - FE - 500 bar reinforcement of various diameters for R.C.C. pile caps, footings, foundations, slabs, beams columns, canopies, staircase, newels, chajjas, lintels pardis, copings, fins, arches etc. as per detailed designs, drawings and schedules. including cutting, bending, hooking the bars, binding with wires or tack welding and supporting as required complete. Spec. No.: Bd.F.17, Page No. 306  </t>
  </si>
  <si>
    <t>M.T.</t>
  </si>
  <si>
    <t>Filling in plinth and floors with approved excavated materials in 15 cm to 20 cm layers including watering and compaction complete. Spec. No.: Bd.A.10 Page No. 262</t>
  </si>
  <si>
    <t xml:space="preserve"> Filling in plinth and floors with contractors soil sand or murum in 15 cm to 20cm. layers including watering and compaction complete.
Spec.No. : Bd.A.11 Page No.263
</t>
  </si>
  <si>
    <t xml:space="preserve"> Providing soling using 80 mm size trap metal in 15 cm.layer including filling voids with crushed sand/grit ramming, watering complete.  Spec.No. : As directed by Engineer in charge. </t>
  </si>
  <si>
    <t xml:space="preserve">Providing second class Burnt Brick masonry with conventional / Indian Standard type bricks in cement mortar 1:6 in foundations and plinth of inner walls / in plinth external walls including bailing out water manually, striking joints on unexposed faces, raking out joints on exposed faces and watering Complete.
Spec.No. : Bd.G.I. Page No.313.
</t>
  </si>
  <si>
    <t xml:space="preserve">Providing second class Burnt Brick masonry with conventional / Indian standard type bricks in cement mortar 1:6 in superstructure including striking joints, raking out joints, watering and scaffolding complete.
Spec.No. : Bd.G.5 Page No.315
</t>
  </si>
  <si>
    <t xml:space="preserve">Providing second class Burnt Bricks masonry with conventional type bricks in cement mortar 1:4 in half brick thick wall including mild steel longitudinal reinforcement of 2 bars of 6 mm dia. / 2 hoop iron strips 25 mm x 1.60 mm at every third course, properly bent and bonded at ends scaffolding, racking out joints and watering etc. complete. Spec. No.: Bd.G.7 page no.316.
</t>
  </si>
  <si>
    <t>Providing and fixing frame with / without ventilator of size as specified with Country cut teak wood for doors and windows including chamfering, rounding, rebating, iron holdfast of size 300mm x 40mm x 5mm with oil painting, etc. complete</t>
  </si>
  <si>
    <t xml:space="preserve">Cum </t>
  </si>
  <si>
    <t>Providing and fixing 30mm thick  PVC FLUSH L DOOR SHUTTER consisting of panel of hollow PVC profile of 20 mm thickness consisting frame made out of M.S. tubes of 19 gauge thickness and size of 19mm x 19mminserted inside the hollow section of stiles rails top ?and bottom rails and two 19x 19 mm MS tubes inserted horizontally inside the hollow profile section using 4/5 mm sheet using screws hollow profile shall be lipped with 10 mm (5mm x2) thick x 20 mm width on stiles and rails using solvent cement. The inner panel shall be laminated with 5mm thick termite proof waterproof plain /prelam PVC sheet using solvent cement on the both sides of the panel including stainless steel fixtures and fastening etc. Complete as per direction of Engineer incharge, manufacturers specification and drawing.</t>
  </si>
  <si>
    <t>Rmt</t>
  </si>
  <si>
    <t>Providing and fixing 34 mm thick moulded door shutter consisting of solid core single leaf flush door of 30 mm thickness lipped with 15 mm ( 5mm x 3) thick x 30 mm width on one style and top rail and 10 mm (5mm x 2) thick x 30 mm width on other style and bottom rails. The inner panels laminated with 2 mm thick termite proof, water proof and fire resistant moulded PVC sheet with 2,4,6 design in different plain and /or prelim colours on one side after routing the moulded design on flush doors and 2 mm plain and /or pre lam PVC on other side using rubber adhesive on flush door and solvent cement adhesive on the PVC lipping etc. as per direction of Engineer in charge and manufacturers specification and drawing etc. complete.</t>
  </si>
  <si>
    <t>Providing and fixing rolling shutter fabricated from steel laths of minimum thickness 0.9 mm with lock plate of 3.15 mm thickness reinforced with 35 x 35 x 5 mm angle section fitted with sliding bolts and handles for both sides, deep M.S. channel section of depth and thickness not less than 65 mm and 3.15 mm respectively with hold fast arrangements, M.S. Bracket plate 300 x 300 x 3.15 mm minimum size and shape with square bar, suspension shaft of minimum 32 mm diameter, hood cover of M.S. sheet not less than 0.9 mm thickness and of any size at top and safety devices including mechanical gear operation arrangement consisting of worm gear wheels and worms of high grade cast iron or mild steel and one coat of red lead primer etc. complete. (I.S. 62481979) (With mechanical gear)</t>
  </si>
  <si>
    <t xml:space="preserve"> Providing and fixing in position (as per 1868 / 1982) Aluminium sliding window of three tracks with rectangular pipe 95 x 38.10 x 0.90 mm at weight 0.637 kg/Rmt. with window frame bottom track section 92 x 31.75 x 1.30 mm at weight 1.070 kg/Rmt.. Top and side track section 92 x 31.75 x 1.30 mm at weight 0.933 kg/Rmt. The shutter
should be of bearing bottom 40 x 18 x 1.25 mm at weight 0.417 kg/Rmt. Inter locking section 40 x 18 x 1.10 mm at weight 0.469 kg/Rmt. and handle and top section 40 x 18 x 1.25 mm at weight o.417 kg/Rmt. As per detailed drawings and as directed by Engineer-in-charge with all necessary Aluminium sections fixtures and fastenings such as roller bearing in nylon casting and self locking catch fitted in vertical section of shutter including 5mm thick plain glass and aluminium mosquito net shutter with stainless steel jail with all required screws and nuts etc, complete. with powder coating without box Spec. No.: As directed by engineer-in-charge. </t>
  </si>
  <si>
    <t xml:space="preserve">Providing and fixing in position powder coated aluminium louvered windows / ventilator of various sizes with powder coating as per detailed drawing and specifications including aluminium frames 80 x 38 mm x 1.22 mm box type, 5 mm thick sheet glass louvers, of approved quality etc. complete.
Spec. No.: As directed by Engineer in charge.   </t>
  </si>
  <si>
    <t>Providing and fixing Country cut teak wood double or single leaf panelled shutters, 35 mm thick style top and freze rail 95 x 35 thick with lock and bottam rail 195 x 25 mm thick and panels without ventilator as per detailed drawing excluding the door frame, stainless steel fixtures and fastening and finishing the wood work with oil painting 3 coats complete</t>
  </si>
  <si>
    <t>Providing and fixing chicken mesh of 22 gauge, with about 30 cm. width at the junction of R.C.C members and brick work, of approved quality including fixing mesh in position by necessary drilling in concrete /B.B.masonry and or tying by binding wire etc. complete.</t>
  </si>
  <si>
    <t xml:space="preserve"> Providing internal cement plaster 6 mm thick in a single coat in cement mortar 1:3 without neeru finish to concrete surface in all positions including scaffolding and curing complete. Spec. No.: Bd.L.1 Page No. 367 </t>
  </si>
  <si>
    <t>Providing internal cement plaster 20mm thick in two coats in cement mortar 1:4 without neeru finish, to concrete, brick surface, in all positions including
scaffolding and curing complete. Spec. No.: Bd.L.4 Page No. 368</t>
  </si>
  <si>
    <t>Providing internal cement plaster 12mm thick in single coat in cement mortar 1:4 without neeru finish to concrete or brick surfaces, in all positions including scaffolding and curing complete. Spec. No.: Bd. L.2 Page No. 368</t>
  </si>
  <si>
    <t xml:space="preserve"> Providing sand faced plaster externally in cement mortar using approved screened sand, in all positions including base coat of 15 mm thick in cement mortar 1:4 using waterproofing compound at 1 kg per cement bag curing the same for not less than 2 days and keeping the surface of the base coat rough to receive the sand faced treatment 6 to 8 mm thick in cement mortar 1:4 finishing the surface by taking out grains and curing for fourteen days scaffolding etc.complete. Spec. No.: Bd.L.7 Page No. 369
</t>
  </si>
  <si>
    <t>Providing and applying Two coats of wall care Putty of 2mm thickness for plastered surface and 5-6mm thickness finished concrete surface to Ceiling and Walls to prepare surface even and smooth of Brands
BIRLA WHITE, BERGER, BISION, J.K., make, etc complete. 
a) For plastered walls/ceiling 2mm</t>
  </si>
  <si>
    <t>Providing water proof bedding for flooring of Bath and WC 25 mm thick in C.M. 1:3 including using approved water proofing compound in
specified proportion as per manufacturers specifications for per bag of cement including leveling, curing and covering 10 years guarantee on
court fee stamp paper of Rs.500/- including ponding test etc. complete.</t>
  </si>
  <si>
    <t>Providing and laying vitrified mirror / glossy finish tiles decorative type RAK/ Kajaria/ Nitco/ Asian or equivalent make having size 590 mm to 605 mm x 590 mm to 605 mm of 8 to 10 mm thickness and confirming to IS. 15622-2006 ( group Bla) of approved make, shade and pattern for flooring in required position laid on a bed of 1:4
cement mortar including neat cement float, filling joints, curing and clearing etc. complete. a) Flooring Spec. No.: Bd.M. 12 Page No.385</t>
  </si>
  <si>
    <t xml:space="preserve">Providing and laying vitrified mirror / glossy finish tiles of RAK/ Kajaria/ Nitco/ Asian or equivalent make having size 590 mm to 605 mm x 590 mm to 605 mm of 8 to 10 mm thickness and confirming to IS. 15622-2006 ( group Bla) of approved make, shade and pattern for flooring in required position laid on a bed of 1:4 cement mortar including neat cement float, filling joints, curing and clearing etc. complete. b) Skirting
Spec. No.: Bd.M. 12 Page No.385  For Dado &amp; Skirting. </t>
  </si>
  <si>
    <t xml:space="preserve">Providing and laying Antiskid Ceramic tiles of approved quality of company RAK / Kajaria / Nitco / Asian or equivalent make of size 30 cm x30 cm and confirming to IS 15622-2006 (Group-B IIA) for antiskid flooring in required position laid on a bed of 1:4 cement mortar including cement float, filling joint with cement slurry cleaning curing
complete. Spec. No.: Bd. M-12 </t>
  </si>
  <si>
    <t xml:space="preserve"> Providing and laying ceramic tiles of make having size 30 cm. x 45 cm. for dado and skirting in required position with readymade adhesive mortar of approved quality on plaster of 1:2 cement mortar including joint filling with white/ colour cement slurry cleaning curing complete. Spec. No.: Bd.M.13 Page No. 386   For Dado &amp; Skirting </t>
  </si>
  <si>
    <t>Providing and laying Cast in situ/Ready Mix cement concrete in  M-25 of trap / quartzite /granite /gneiss metal for R.C.C. Waist slab, and steps of staircases as per detailed design and drawings or as directed including steel centering, plywood/ steel formwork, steel props, laying/pumping, compaction, finishing uneven and honeycombed surface with C.M. 1:3 of sufficient minimum thickness to give a smooth and even surface or roughening the surface if special finish is to be provided and curing etc. complete. (Excluding einforcement, including cover block).(Newly laid concrete shall be covered by gunny bag, plastic, tarpaulin etc.) with fully automatic micro processor based PLC with SCADA enabled reversible Drum Type mixer/ concrete Batch mix plant (Pan mixer) etc. complete. With natural sand/V.S.I. quality Artificial Sand</t>
  </si>
  <si>
    <t>Cum.</t>
  </si>
  <si>
    <t>Providing and fixing machine cut machine polished 18 mm to 20 mm thick telephone black / Amba White / Cat bary brown / RBI red / Ocean Brown granite stone for treads and risers of steps and staircases of approved colour and shade with rounded moulding and three grooved line for the treads on bed of 1:4 Cement mortar including float filling joints with neat cement slurry curing polishing and cleaning  etc. complete.</t>
  </si>
  <si>
    <t>Providing and laying in-situ  M30 Grade unreinforced plain cement concrete  pavement  over a prepared sub base with 43 grade cement , coarse and fine aggregate conforming to IS 383, using fine and coarse aggregates combined gradation  as per Table 600-3 of MORTH Specification 2013, mixed in a batching and mixing plant/ non tilting mixer and Weigh batcher  as per approved mix design, admixtures, transporting to site, spreading, laying with approved make paver,compacted and finished in a continuous operation, finishing to lines and grades  as directed by Engineer-in-charge and curing  by curing compound /by providing cement vata in cement Mortar 1:8 @0.6m X 0.6m centre to centre, admeasuring 80 mm at bottom and 40 mm at top with  depth of 75mm and maintaining the same throughout curing period by any other method approved by Engineer-in-charge ( initial lead of 5.00 Km for raw materials up to plant site)                                Spec. No.  M.O.R.T.and H 2013.  Cl-602  P.N.263</t>
  </si>
  <si>
    <t>Providing and fixing machine cut mirror polished 18 mm to 20 mm thick telephone black granite / Amba White / Cat bary brown / RBI red / Ocean Brown granite stone partition with rounding the edges etc.  complete . Both side polish</t>
  </si>
  <si>
    <t xml:space="preserve">Providing and fixing heavy duty inter locking concrete RUBBER MOULD GLOSSY PAVING BLOCKS of 60 millimeter thickness of having a strength of 400 Kg/sq.m of approved quality and shape on a bed of crushed sand of 25 to 30 millimeter thick including striking joints and cleaning etc. complete. (using 100% crushed sand)
Spec. No.: As directed by Engineer in-charge   </t>
  </si>
  <si>
    <t>Providing and laying machine cut machine Polished Kota stone flooring 25mm to 30mm thick and required width in plain/ diamond pattern on bed of 1:6 C. M. including cement float, filling joints with neat cement slurry, curing, polishing and cleaning  etc. complete.</t>
  </si>
  <si>
    <t xml:space="preserve">Providing and fixing on walls /ceiling/ floor 40 mm dia. CPVC pipe with necessary fittings, remaking good the demolished portion etc. complete.
Spec. No.: BD.V 5 page 551 and as directed by Engineer in charge.  </t>
  </si>
  <si>
    <t xml:space="preserve">Providing and fixing on walls/ ceiling/ floor 25 mm dia. CPVC pipe with necessary fittings, remaking good the demolished portion etc. complete.
Spec. No.: BD.V 5 page 551 and as directed by Engineer in charge  </t>
  </si>
  <si>
    <t xml:space="preserve"> Providing and fixing on walls/ceiling/floor 20 mm dia. CPVC pipe with necessary fittings, remaking good the demolished portion etc. complete. Spec. No.: BD.V 5 page 551 and as directed by Engineer in charge </t>
  </si>
  <si>
    <t xml:space="preserve">Providing and fixing on walls/ ceiling/ floor 15 mm dia. CPVC pipe with necessary fittings, remaking good the demolished portion etc. complete. Spec. No.: BD.V 5 page 551 and as directed by Engineer in charge </t>
  </si>
  <si>
    <t xml:space="preserve">Providing and fixing 15 mm dia. screw down bib/ stop tap of brass including necessary socket union nut complete. Spec. No.: Bd.V.8 Page No. 554
</t>
  </si>
  <si>
    <t>No.</t>
  </si>
  <si>
    <t>Providing and fixing European type white glazed earthenware coupled closet symphonic trap with symphonic low level white glazed 10 litres cistern with black backlite seat with all necessary pipe connection etc. complete.</t>
  </si>
  <si>
    <t xml:space="preserve">Providing and fixing screw down for 25 mm dia wheeled stop tap of brass including necessary sockets / union nut complete. Spec. No.: Bd.V.9 Page No. 555
</t>
  </si>
  <si>
    <t xml:space="preserve">Providing and fixing chromium plated towal rod 16 mm dia and 75 cm. in length including all accessories complete. Spec. No.: As directed by Engineer in charge
</t>
  </si>
  <si>
    <t>Providing and fixing 450mm x 550mm size superior type Belgium mirror with 16mm dia. nickel plated towel rod etc. complete Spec. No.: As directed by Engineer in charge.</t>
  </si>
  <si>
    <t xml:space="preserve">Providing and fixing Orissa type white glazed earthenware 575 mm water closet pan including S trap with earthenware foot rests, cast iron soil and vent pipe upto outside face of the wall 1:2:4 brick bat lime concrete bedding without flushing tank and its accessories etc. complete. Spec. No.: As directed by Engineer in charge. </t>
  </si>
  <si>
    <t xml:space="preserve">Providing and fixing coloured glazed earthenware Wash Hand Basin of 55cm x 40 cm size including cold water pillar tap/cold and hot water pillar tap brackets, rubber plugs and brass chain, stop tap and necessary pipe connection including P.V.C. waste pipe and trap up to the outside face of the wall. Spec. No.: Bd.V.30 Page No. 565 </t>
  </si>
  <si>
    <t xml:space="preserve">Providing and fixing stainless steel sink of size 600 x 510 x 200 mm of Nirali or equivalent make incluidng coupling, outlet pipe, elbow and other necessary fitting, finishing etc. complete. Spec. No.: As directed by Engineer in charge  </t>
  </si>
  <si>
    <r>
      <rPr>
        <b/>
        <sz val="12"/>
        <rFont val="Times New Roman"/>
        <family val="1"/>
      </rPr>
      <t>:</t>
    </r>
    <r>
      <rPr>
        <sz val="12"/>
        <rFont val="Times New Roman"/>
        <family val="1"/>
      </rPr>
      <t xml:space="preserve"> Providing and fixing 10 cm PVC nahani trap with grating etc. complete. Spec. No.: BD.V 32 A page 551 and as directed by Engineer in charge </t>
    </r>
  </si>
  <si>
    <t xml:space="preserve">Providing and fixing in position UPVC ultra violet stabilized 110 mm outer diameter cowl dome confirming to I.S.-4985 including making joints with solvent cement etc. complete Spec. No.: Specfications   </t>
  </si>
  <si>
    <t xml:space="preserve">Providing , laying &amp; fixing ,jointing Supreme Eco- drain 160 mm SN 4 Nu- Drain Upvc pipes or of equivalent make, manufacture as per EN 13476 or equivalent as per I.S.15328 with fittings such a bends, tees , coupler, etc, jointing with rubber lubricant including necessary excavation, trench refilling with selective excavated materialetc. complete. Spec. No.: As Directected By Engineer Inchargee                    </t>
  </si>
  <si>
    <t xml:space="preserve">Providing &amp; constructing Brick Masonry Inspection Chamber 60cm x 45cm x 90cm including 1:4:8 cement concrete foundation 1:2:4 cement concrete channels half round G.S.W. pipes, Brick Masonry, plastering from inside and airtight C. I. lid 65 kg with frame fixed in cement concrete etc. complete. Spec. No.: Bd.V.43, Page No. 574
</t>
  </si>
  <si>
    <t>Providing and constructing Brick Masonry Inspection Chamber 90cm x 45cm x 90cm including 1:4:8 cement concrete foundation 1:2:4 cement concrete channels half round G.S.W.pipes, Brick Masonry, plastering from inside and with frame fixed in cement concrete with R.C.C. Cover medium duty 140 kg with frame etc complete.</t>
  </si>
  <si>
    <r>
      <rPr>
        <b/>
        <sz val="12"/>
        <rFont val="Times New Roman"/>
        <family val="1"/>
      </rPr>
      <t xml:space="preserve"> </t>
    </r>
    <r>
      <rPr>
        <sz val="12"/>
        <rFont val="Times New Roman"/>
        <family val="1"/>
      </rPr>
      <t xml:space="preserve">Providing &amp; constructing Brick Masonry Inspection Chamber 60cm x 45cm x 90cm including 1:4:8 cement concrete foundation 1:2:4 cement concrete channels half round G.S.W. pipes, Brick Masonry, plastering from inside and with frame fixed in cement concrete etc. complete with R.C.C. Cover. Spec. No.: Bd.V.43, Page No. 574
</t>
    </r>
  </si>
  <si>
    <t>Providing and laying concrete pipes of I.S.NP. class of 300mm diameter in proper line, level and slope including necessary collars, excavation, laying, fixing with collars in cement mortar 1:1 and refilling the trench complete. Spec. No.: Bd.V.41, Page No. 573</t>
  </si>
  <si>
    <t xml:space="preserve">Providing and fixing fan hook box of 2 mm thick M.S.sheet rectangular size 180x100 mm with required depth with holes or notches as required, bottom and top sides of 1.6 mm M.S. sheet fixed with 3.5 mm dia. round headed screws together with 12 mm dia.M.S.bar bent to shape with hooked ends for fan hook and painting to  xposed surface. Spec. No.: As directed by Engineer in charge </t>
  </si>
  <si>
    <t>:Providing and applying priming coat on concrete/ masonary/ Asbestos Cement plastered surfaces including scaffolding if necessary, preparing the surface by thoroughly cleaning oil, grease, dirt and other foreign matter and sand papering as required. Spec. No.: As directed by Engineer in charge.</t>
  </si>
  <si>
    <t>Sqm</t>
  </si>
  <si>
    <t xml:space="preserve">Providing and applying pearl/ luster finish paint of approved colour and shade to the existing plaster surface including scaffolding, preparing the surface, applying the acrylic wall putti etc. complete. Spec. No.: As directed by Engineer in charge.   </t>
  </si>
  <si>
    <t>Providing and applying two coats of exterior  weather shield paint of approved manufacture and of approved colour to the plastered surfaces including cleaning ,preparing the plaster surface ,applying primer coat ,scaffolding if necessary, and watering the surface for two days etc complete.                                                                                                           NOTE:  For Item No. 15 to 18 prior approval of Superintending Engineer will be necessary</t>
  </si>
  <si>
    <t>Providing and applying water proofing treatment using acrylic polymer modified cement based water proofing coating with fibre glass mesh mixing at the rate of powder to liquid (2:1) by weight covering 9 to 10 sqm /kg with two coat using Dr. Fixit or alike of chemicals for masonry and concrete surface by brush covering 7 years guarantee on Stamp Papers etc. complete.</t>
  </si>
  <si>
    <t>Providing patti on plastered surface 12 mm to 15 mm thick in c.m. 1:3 line and level including neat finishing scaffolding curing etc. complete b) 100 mm
Spec. No.: As directed by Engineer in charge.</t>
  </si>
  <si>
    <t>Labour charges for providing groove in external plaster having width of 25 mm and spaced at a distance of 45 c.m. etc. complete. Spec. No.: As directed by Engineer in charge.</t>
  </si>
  <si>
    <t>Providing fine cement finish 1.5 mm thick over green plaster surface including scaffolding curing etc. complete. Spec. No.: As directed by Engineer in charge    (For Chajjas )</t>
  </si>
  <si>
    <t>Providing soak pit of size 120cm x 120cm x 120cm including excavating and filling with brick-bats.</t>
  </si>
  <si>
    <t>NO</t>
  </si>
  <si>
    <t>Providing and fixing 40 mm. dia Ball cock medium type with PVC float including sockets &amp; necessary fittings and tested as per municipal requirements
etc. complete. Spec. No.: As directed by Engineer in charge.</t>
  </si>
  <si>
    <t>No</t>
  </si>
  <si>
    <t>Providing and fixing H.D.P container Syntex or alike one piece moulded water tank made out of low density polythyler and built corrugation including of delivery up to destination hoisting and fixing of accessories such as inlet, outlet overflow of all tanks capacity above 1000 to 20,000 litres</t>
  </si>
  <si>
    <t>Lit.</t>
  </si>
  <si>
    <t xml:space="preserve"> Providing and fixing mild steel grill work for windows, ventilators etc. 20 kg./sq.m. as per drawing including fixtures, necessary welding &amp; painting with one coats of anticorrosive paint &amp; two coats of oil painting complete. Spec. No.: Bd.U.1 Page No. 537</t>
  </si>
  <si>
    <t>Providing and Fixing mat finish stainless steel (of 302 grade ) railing with top  pipe of 50 mm dia. and vertical pipe of 38 mm dia at 0.60 m c/c or as required and horizontal pipes of 25 mm dia in three rows, all pipes of 2 mm thick including buffing,fabricating fixtures and fastening including pipe base of appropriate diameter and ball base of 75 mm dia above newel post of 75 mm diameter etc. complete (Prior approval of sample and brand by Ex.Engineer is necessary before use)</t>
  </si>
  <si>
    <t xml:space="preserve">Providing and preparing kitchen otta made up from 30 mm thick and 75 cm. wide one side polished kadppa top 75 cm. wide one side polished kadappa top 75 cm high vertical support for kadppa at 1 m. c/c of 25 mm thick both side polished kadappa middle shelf and bottom of 20 mm thick one side polished kadappa with facia patti of 20 x 50 mm kadappa including all material labour cutting fixing with cement mortar and araldite curing polished and cleaning etc. complete. Spec. No.: Bd.M.35C / Page No. 393 </t>
  </si>
  <si>
    <t>Providing and laying telephone black / Amba White / Cadburybrown / Ruby red / Ocean Brown granite stone of 18 to 20 mm thick for door frame/ dado/ window boxing etc. On C.M. 1:6 including filling joints with polymer base filler nosing the sharp edges wherever necessary, curing,  etc. complete.</t>
  </si>
  <si>
    <t xml:space="preserve">Providing and fixing 75 mm dia stabiliser pipe/ P.V.C. soil vent/waste pipe and with necessary fixtures and fitting such as bends, tees, single junctions, slotted vent, clamps etc. com-plete. Spec. No.: As directed by Engineer in charge. </t>
  </si>
  <si>
    <t xml:space="preserve">Providing and fixing 100 mm dia stabiliser pipe/ P.V.C. soil vent/waste pipe and with necessary fixtures and fitting such as bends, tees, single junctions, slotted vent, clamps etc. com-plete. Spec. No.: As directed by Engineer in charge. </t>
  </si>
  <si>
    <t>Providing and fixing frame work of galvanised iron for suspended false ceiling which includes galvanised iron perimeter channels of size 27 mm &amp; 0.5 mm thick having one flange of 20 mm and another of 30 mm along with perimeter of the ceiling, fixing in brick wall / partition with the help of rawal plugs and screws, suspending galvenised iron intermediate channels of size 45 mm and 0.9 mm thick with two flanges of 15 mm each from the soffit at 1200 mm centers with steel galvanised iron hanger of width 25 mm x 0.5 mm fasteners, ceiling section of 0.5 mm thickness having curved wedge of 51.5 mm and two flanges of 26 mm each with lips of 10.5 mm fixed to the intermediate channel with the help of connecting clips and in direction perpendicular to the intermediate channel at 450 mmcenters, 12.5 mm dry walls screws at 230 mmcenters; fixing screws mechanically either with screw driver or drilling machine with suitable attachmentetc. complete. Spec. No.: As directed by Engineer in charge.</t>
  </si>
  <si>
    <t>Providing and fixing false ceiling of 10 to12 mm thick decorative boards of fibrous plaster of paris including scaffolding if necessary all architectural work like mouldings, cornices, coves, domes, cups as per detailed drawings and three coats of spray painting to boards etc. complete. (excluding frame work, runners and mild steel suspenders) Spec. No.: As directed by Engineer in</t>
  </si>
  <si>
    <t>Providing and fixing 6.00 mm thick ISI mark Asbestos Cement Corrugated sheet roofing including galvanised iron 'J' or 'L' hook bolts galvanised iron band bituminous G.I. washers, galvanised iron clamps, bolts, nuts and scaffolding etc. complete.</t>
  </si>
  <si>
    <t>:Providing structural steel work in trusses, other similar trussed purlins and members with all bracing, gusset plates etc. as per detailed designs and drawings or as directed including cutting, fabricating, hoisting, errecting fixing in position, Making riveted/bolted/welded connection and one coat of anti-corrosive paint and over it 2 coats of oil painting complete.</t>
  </si>
  <si>
    <t>MT</t>
  </si>
  <si>
    <t xml:space="preserve">Providing and fixing hume pipe septic tank 900mm diameter with vent pipe and cap including necessary (excluding excavation and laying).  Spec.No.: Bd. V. 45 Page No. 575. </t>
  </si>
  <si>
    <t xml:space="preserve">Providing and fixing 90 cm. x 60 cm. Granite plate engraving 10cm. height letter, figures including painting the lefters/figures with approved colour and shade complete. Spec. No.: Bd.W.7 Page No. 586 </t>
  </si>
  <si>
    <r>
      <t xml:space="preserve">Royality Charges </t>
    </r>
    <r>
      <rPr>
        <sz val="12"/>
        <rFont val="Times New Roman"/>
        <family val="1"/>
      </rPr>
      <t>For Different Materials SSR 17-18 PAGE 3-4.3</t>
    </r>
  </si>
  <si>
    <t>Material Testing Charges For All Floors</t>
  </si>
  <si>
    <t>List</t>
  </si>
  <si>
    <t>Total Rs.</t>
  </si>
  <si>
    <t>ADD 12 % GST</t>
  </si>
  <si>
    <t>Total Tender Value Rs.</t>
  </si>
  <si>
    <t>ADD 11 % Electrification</t>
  </si>
</sst>
</file>

<file path=xl/styles.xml><?xml version="1.0" encoding="utf-8"?>
<styleSheet xmlns="http://schemas.openxmlformats.org/spreadsheetml/2006/main">
  <fonts count="11">
    <font>
      <sz val="11"/>
      <color theme="1"/>
      <name val="Calibri"/>
      <family val="2"/>
      <scheme val="minor"/>
    </font>
    <font>
      <b/>
      <sz val="14"/>
      <name val="Times New Roman"/>
      <family val="1"/>
    </font>
    <font>
      <sz val="10"/>
      <name val="Times New Roman"/>
      <family val="1"/>
    </font>
    <font>
      <b/>
      <sz val="11"/>
      <name val="Times New Roman"/>
      <family val="1"/>
    </font>
    <font>
      <sz val="11"/>
      <name val="Times New Roman"/>
      <family val="1"/>
    </font>
    <font>
      <b/>
      <sz val="10"/>
      <name val="Times New Roman"/>
      <family val="1"/>
    </font>
    <font>
      <b/>
      <sz val="12"/>
      <name val="Times New Roman"/>
      <family val="1"/>
    </font>
    <font>
      <sz val="12"/>
      <name val="Times New Roman"/>
      <family val="1"/>
    </font>
    <font>
      <sz val="10"/>
      <name val="Arial"/>
      <family val="2"/>
    </font>
    <font>
      <b/>
      <sz val="9"/>
      <name val="Times New Roman"/>
      <family val="1"/>
    </font>
    <font>
      <b/>
      <sz val="9"/>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8" fillId="0" borderId="0"/>
    <xf numFmtId="0" fontId="8" fillId="0" borderId="0"/>
  </cellStyleXfs>
  <cellXfs count="65">
    <xf numFmtId="0" fontId="0" fillId="0" borderId="0" xfId="0"/>
    <xf numFmtId="0" fontId="2" fillId="0" borderId="0" xfId="0" applyFont="1" applyFill="1" applyBorder="1"/>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horizontal="center" vertical="center"/>
    </xf>
    <xf numFmtId="0" fontId="7" fillId="0" borderId="0" xfId="0" applyFont="1" applyBorder="1" applyAlignment="1">
      <alignment vertical="top"/>
    </xf>
    <xf numFmtId="0" fontId="7" fillId="0" borderId="0" xfId="0" applyFont="1" applyAlignment="1">
      <alignment vertical="top"/>
    </xf>
    <xf numFmtId="0" fontId="7" fillId="2" borderId="1" xfId="0" applyFont="1" applyFill="1" applyBorder="1" applyAlignment="1">
      <alignment horizontal="left" vertical="top" wrapText="1"/>
    </xf>
    <xf numFmtId="0" fontId="5" fillId="0" borderId="1" xfId="0" applyFont="1" applyFill="1" applyBorder="1" applyAlignment="1">
      <alignment horizontal="center"/>
    </xf>
    <xf numFmtId="0" fontId="5" fillId="0" borderId="0" xfId="0" applyFont="1" applyFill="1" applyBorder="1" applyAlignment="1">
      <alignment horizontal="center"/>
    </xf>
    <xf numFmtId="2" fontId="2" fillId="0" borderId="1" xfId="0" applyNumberFormat="1"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xf numFmtId="0" fontId="5" fillId="2" borderId="1" xfId="0" applyFont="1" applyFill="1" applyBorder="1" applyAlignment="1">
      <alignment horizontal="center" vertical="center" wrapText="1"/>
    </xf>
    <xf numFmtId="0" fontId="2" fillId="2" borderId="1" xfId="0" applyFont="1" applyFill="1" applyBorder="1"/>
    <xf numFmtId="0" fontId="2" fillId="2" borderId="0" xfId="0" applyFont="1" applyFill="1" applyBorder="1"/>
    <xf numFmtId="2" fontId="2" fillId="2" borderId="1" xfId="0" applyNumberFormat="1" applyFont="1" applyFill="1" applyBorder="1" applyAlignment="1">
      <alignment vertical="center"/>
    </xf>
    <xf numFmtId="0" fontId="2" fillId="2" borderId="1" xfId="0" applyFont="1" applyFill="1" applyBorder="1" applyAlignment="1">
      <alignment vertical="center"/>
    </xf>
    <xf numFmtId="0" fontId="7" fillId="2" borderId="2" xfId="0" applyFont="1" applyFill="1" applyBorder="1" applyAlignment="1">
      <alignment vertical="center" wrapText="1"/>
    </xf>
    <xf numFmtId="0" fontId="2" fillId="0" borderId="1" xfId="0" applyFont="1" applyBorder="1" applyAlignment="1">
      <alignment vertical="center" wrapText="1"/>
    </xf>
    <xf numFmtId="0" fontId="7" fillId="2" borderId="2" xfId="0" applyFont="1" applyFill="1" applyBorder="1" applyAlignment="1">
      <alignment vertical="top" wrapText="1"/>
    </xf>
    <xf numFmtId="0" fontId="9" fillId="2" borderId="1" xfId="1" applyNumberFormat="1" applyFont="1" applyFill="1" applyBorder="1" applyAlignment="1">
      <alignment horizontal="justify" vertical="top" wrapText="1"/>
    </xf>
    <xf numFmtId="0" fontId="9" fillId="2" borderId="1" xfId="1" applyFont="1" applyFill="1" applyBorder="1" applyAlignment="1">
      <alignment horizontal="justify" vertical="top" wrapText="1"/>
    </xf>
    <xf numFmtId="0" fontId="7" fillId="2" borderId="1" xfId="1" applyNumberFormat="1" applyFont="1" applyFill="1" applyBorder="1" applyAlignment="1">
      <alignment horizontal="justify" vertical="top" wrapText="1"/>
    </xf>
    <xf numFmtId="0" fontId="7" fillId="2" borderId="1" xfId="0" applyNumberFormat="1" applyFont="1" applyFill="1" applyBorder="1" applyAlignment="1">
      <alignment horizontal="justify" vertical="top" wrapText="1"/>
    </xf>
    <xf numFmtId="2" fontId="2" fillId="0" borderId="0" xfId="0" applyNumberFormat="1" applyFont="1" applyFill="1" applyBorder="1"/>
    <xf numFmtId="0" fontId="9" fillId="2" borderId="1" xfId="0" applyNumberFormat="1" applyFont="1" applyFill="1" applyBorder="1" applyAlignment="1">
      <alignment horizontal="justify" vertical="top" wrapText="1"/>
    </xf>
    <xf numFmtId="0" fontId="7" fillId="2" borderId="1" xfId="0" applyNumberFormat="1" applyFont="1" applyFill="1" applyBorder="1" applyAlignment="1">
      <alignment horizontal="left" vertical="top" wrapText="1"/>
    </xf>
    <xf numFmtId="0" fontId="2" fillId="3" borderId="0" xfId="0" applyFont="1" applyFill="1" applyBorder="1"/>
    <xf numFmtId="0" fontId="10" fillId="2" borderId="1"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2" borderId="1" xfId="0" applyFont="1" applyFill="1" applyBorder="1"/>
    <xf numFmtId="0" fontId="7" fillId="2" borderId="1" xfId="0" applyFont="1" applyFill="1" applyBorder="1" applyAlignment="1">
      <alignment vertical="top" wrapText="1"/>
    </xf>
    <xf numFmtId="0" fontId="7" fillId="2" borderId="1" xfId="2" applyFont="1" applyFill="1" applyBorder="1" applyAlignment="1">
      <alignment horizontal="justify" vertical="top" wrapText="1"/>
    </xf>
    <xf numFmtId="0" fontId="2" fillId="0" borderId="1" xfId="0" applyFont="1" applyFill="1" applyBorder="1" applyAlignment="1">
      <alignment horizontal="center" vertical="center" wrapText="1"/>
    </xf>
    <xf numFmtId="2" fontId="2" fillId="0" borderId="1" xfId="0" applyNumberFormat="1" applyFont="1" applyBorder="1" applyAlignment="1">
      <alignment vertical="center" wrapText="1"/>
    </xf>
    <xf numFmtId="2" fontId="2" fillId="0" borderId="1" xfId="0" applyNumberFormat="1" applyFont="1" applyFill="1" applyBorder="1" applyAlignment="1">
      <alignment vertical="center" wrapText="1"/>
    </xf>
    <xf numFmtId="0" fontId="9" fillId="2" borderId="1" xfId="0" applyFont="1" applyFill="1" applyBorder="1" applyAlignment="1">
      <alignment horizontal="justify" vertical="top" wrapText="1"/>
    </xf>
    <xf numFmtId="0" fontId="7" fillId="2" borderId="3" xfId="0" applyFont="1" applyFill="1" applyBorder="1" applyAlignment="1">
      <alignment vertical="top" wrapText="1"/>
    </xf>
    <xf numFmtId="0" fontId="7" fillId="2" borderId="3" xfId="0" applyFont="1" applyFill="1" applyBorder="1" applyAlignment="1">
      <alignment horizontal="left" vertical="center" wrapText="1"/>
    </xf>
    <xf numFmtId="2" fontId="2" fillId="0" borderId="1" xfId="0" applyNumberFormat="1" applyFont="1" applyFill="1" applyBorder="1"/>
    <xf numFmtId="0" fontId="6" fillId="2" borderId="1" xfId="0" applyFont="1" applyFill="1" applyBorder="1" applyAlignment="1">
      <alignment horizontal="left" vertical="center" wrapText="1"/>
    </xf>
    <xf numFmtId="0" fontId="7" fillId="2" borderId="0"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vertical="center"/>
    </xf>
    <xf numFmtId="0" fontId="7" fillId="2" borderId="0" xfId="0" applyFont="1" applyFill="1" applyBorder="1" applyAlignment="1"/>
    <xf numFmtId="0" fontId="7" fillId="2" borderId="0" xfId="0" applyFont="1" applyFill="1" applyBorder="1" applyAlignment="1">
      <alignment horizontal="justify"/>
    </xf>
    <xf numFmtId="0" fontId="6" fillId="2" borderId="0" xfId="0" applyFont="1" applyFill="1" applyBorder="1" applyAlignment="1">
      <alignment horizontal="justify" vertical="top" wrapText="1"/>
    </xf>
    <xf numFmtId="0" fontId="7" fillId="2" borderId="0" xfId="0" applyFont="1" applyFill="1" applyBorder="1"/>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center"/>
    </xf>
    <xf numFmtId="0" fontId="4" fillId="0" borderId="1" xfId="0" applyFont="1" applyFill="1" applyBorder="1" applyAlignment="1"/>
    <xf numFmtId="0" fontId="6" fillId="0" borderId="1" xfId="0" applyFont="1" applyBorder="1" applyAlignment="1">
      <alignment horizontal="center" vertical="top" wrapText="1"/>
    </xf>
    <xf numFmtId="0" fontId="6" fillId="0" borderId="1" xfId="0" applyFont="1" applyFill="1" applyBorder="1" applyAlignment="1">
      <alignment horizontal="right"/>
    </xf>
    <xf numFmtId="0" fontId="6" fillId="0" borderId="4" xfId="0" applyFont="1" applyFill="1" applyBorder="1" applyAlignment="1">
      <alignment horizontal="right"/>
    </xf>
    <xf numFmtId="0" fontId="2" fillId="0" borderId="1" xfId="0" applyFont="1" applyFill="1" applyBorder="1" applyAlignment="1">
      <alignment horizontal="center" vertical="center"/>
    </xf>
    <xf numFmtId="2" fontId="3" fillId="0" borderId="1" xfId="0" applyNumberFormat="1" applyFont="1" applyFill="1" applyBorder="1" applyAlignment="1">
      <alignment vertical="center"/>
    </xf>
    <xf numFmtId="0" fontId="3" fillId="0" borderId="4" xfId="0" applyFont="1" applyFill="1" applyBorder="1" applyAlignment="1">
      <alignment horizontal="right"/>
    </xf>
    <xf numFmtId="0" fontId="3" fillId="0" borderId="1" xfId="0" applyFont="1" applyFill="1" applyBorder="1" applyAlignment="1">
      <alignment horizontal="right"/>
    </xf>
    <xf numFmtId="2" fontId="6" fillId="0" borderId="1" xfId="0" applyNumberFormat="1" applyFont="1" applyFill="1" applyBorder="1" applyAlignment="1">
      <alignment vertical="center"/>
    </xf>
  </cellXfs>
  <cellStyles count="3">
    <cellStyle name="Normal" xfId="0" builtinId="0"/>
    <cellStyle name="Normal 2" xfId="2"/>
    <cellStyle name="Normal 3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NDER%20FINAL%20ESTIMATE%20WALWA%20DAIR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ace."/>
      <sheetName val="Recapitulation"/>
      <sheetName val="abstract"/>
      <sheetName val="M"/>
      <sheetName val="Rate Analysis."/>
      <sheetName val="Quarry chart"/>
      <sheetName val="Lead chart"/>
      <sheetName val="Testing Charges"/>
      <sheetName val="Sheet1"/>
    </sheetNames>
    <sheetDataSet>
      <sheetData sheetId="0"/>
      <sheetData sheetId="1"/>
      <sheetData sheetId="2"/>
      <sheetData sheetId="3">
        <row r="23">
          <cell r="G23">
            <v>2035.1031</v>
          </cell>
        </row>
        <row r="42">
          <cell r="G42">
            <v>3378.3384999999998</v>
          </cell>
        </row>
        <row r="58">
          <cell r="G58">
            <v>112.6354</v>
          </cell>
        </row>
        <row r="80">
          <cell r="G80">
            <v>1262.7803000000004</v>
          </cell>
        </row>
        <row r="96">
          <cell r="G96">
            <v>442.02600000000007</v>
          </cell>
        </row>
        <row r="101">
          <cell r="G101">
            <v>618.37930000000006</v>
          </cell>
        </row>
        <row r="105">
          <cell r="G105">
            <v>97.460000000000008</v>
          </cell>
        </row>
        <row r="123">
          <cell r="G123">
            <v>110.60718000000001</v>
          </cell>
        </row>
        <row r="126">
          <cell r="G126">
            <v>97.2</v>
          </cell>
        </row>
        <row r="130">
          <cell r="G130">
            <v>47.141999999999996</v>
          </cell>
        </row>
        <row r="139">
          <cell r="G139">
            <v>44.226000000000006</v>
          </cell>
        </row>
        <row r="144">
          <cell r="G144">
            <v>13.019399999999999</v>
          </cell>
        </row>
        <row r="156">
          <cell r="G156">
            <v>46.448776000000002</v>
          </cell>
        </row>
        <row r="163">
          <cell r="G163">
            <v>12.500438666666666</v>
          </cell>
        </row>
        <row r="170">
          <cell r="G170">
            <v>36.076709999999999</v>
          </cell>
        </row>
        <row r="174">
          <cell r="G174">
            <v>25.179239999999997</v>
          </cell>
        </row>
        <row r="180">
          <cell r="G180">
            <v>1.0125</v>
          </cell>
        </row>
        <row r="187">
          <cell r="G187">
            <v>1.0029375</v>
          </cell>
        </row>
        <row r="192">
          <cell r="G192">
            <v>0.40500000000000003</v>
          </cell>
        </row>
        <row r="195">
          <cell r="G195">
            <v>0.40500000000000003</v>
          </cell>
        </row>
        <row r="200">
          <cell r="G200">
            <v>1.3800000000000001</v>
          </cell>
        </row>
        <row r="204">
          <cell r="G204">
            <v>0.69000000000000006</v>
          </cell>
        </row>
        <row r="214">
          <cell r="G214">
            <v>22.5</v>
          </cell>
        </row>
        <row r="222">
          <cell r="G222">
            <v>5.96</v>
          </cell>
        </row>
        <row r="225">
          <cell r="G225">
            <v>1745.48695</v>
          </cell>
        </row>
        <row r="233">
          <cell r="G233">
            <v>1217.9130500000001</v>
          </cell>
        </row>
        <row r="238">
          <cell r="G238">
            <v>92.7</v>
          </cell>
        </row>
        <row r="253">
          <cell r="G253">
            <v>81.567890000000006</v>
          </cell>
        </row>
        <row r="284">
          <cell r="G284">
            <v>199.30121000000005</v>
          </cell>
        </row>
        <row r="301">
          <cell r="G301">
            <v>84.779264999999995</v>
          </cell>
        </row>
        <row r="305">
          <cell r="G305">
            <v>9.4500000000000011</v>
          </cell>
        </row>
        <row r="308">
          <cell r="G308">
            <v>1</v>
          </cell>
        </row>
        <row r="313">
          <cell r="G313">
            <v>0.23849999999999999</v>
          </cell>
        </row>
        <row r="317">
          <cell r="G317">
            <v>6.3000000000000007</v>
          </cell>
        </row>
        <row r="322">
          <cell r="G322">
            <v>18.48</v>
          </cell>
        </row>
        <row r="328">
          <cell r="G328">
            <v>10.154999999999999</v>
          </cell>
        </row>
        <row r="334">
          <cell r="G334">
            <v>6.6746000000000008</v>
          </cell>
        </row>
        <row r="337">
          <cell r="G337">
            <v>0</v>
          </cell>
        </row>
        <row r="343">
          <cell r="G343">
            <v>30.240000000000002</v>
          </cell>
        </row>
        <row r="348">
          <cell r="G348">
            <v>4.2486750000000004</v>
          </cell>
        </row>
        <row r="352">
          <cell r="G352">
            <v>3.24</v>
          </cell>
        </row>
        <row r="355">
          <cell r="G355">
            <v>0.54</v>
          </cell>
        </row>
        <row r="359">
          <cell r="G359">
            <v>9.4500000000000011</v>
          </cell>
        </row>
        <row r="364">
          <cell r="G364">
            <v>341</v>
          </cell>
        </row>
        <row r="377">
          <cell r="G377">
            <v>48</v>
          </cell>
        </row>
        <row r="386">
          <cell r="G386">
            <v>164.41900000000004</v>
          </cell>
        </row>
        <row r="395">
          <cell r="G395">
            <v>181.98630000000003</v>
          </cell>
        </row>
        <row r="425">
          <cell r="G425">
            <v>866.52700000000004</v>
          </cell>
        </row>
        <row r="442">
          <cell r="G442">
            <v>368.60550000000001</v>
          </cell>
        </row>
        <row r="447">
          <cell r="G447">
            <v>1</v>
          </cell>
        </row>
        <row r="455">
          <cell r="G455">
            <v>1011.49</v>
          </cell>
        </row>
        <row r="469">
          <cell r="G469">
            <v>245.55450000000008</v>
          </cell>
        </row>
        <row r="473">
          <cell r="G473">
            <v>1030.9460000000001</v>
          </cell>
        </row>
        <row r="476">
          <cell r="G476">
            <v>551.59180000000003</v>
          </cell>
        </row>
        <row r="480">
          <cell r="G480">
            <v>18.614999999999998</v>
          </cell>
        </row>
        <row r="484">
          <cell r="G484">
            <v>124.89710000000001</v>
          </cell>
        </row>
        <row r="490">
          <cell r="G490">
            <v>6.75</v>
          </cell>
        </row>
        <row r="499">
          <cell r="G499">
            <v>91.089500000000001</v>
          </cell>
        </row>
        <row r="506">
          <cell r="G506">
            <v>162.03600000000003</v>
          </cell>
        </row>
        <row r="523">
          <cell r="G523">
            <v>6.0960000000000001</v>
          </cell>
        </row>
        <row r="528">
          <cell r="G528">
            <v>20.04</v>
          </cell>
        </row>
        <row r="546">
          <cell r="G546">
            <v>89.942999999999998</v>
          </cell>
        </row>
        <row r="552">
          <cell r="G552">
            <v>2.214</v>
          </cell>
        </row>
        <row r="556">
          <cell r="G556">
            <v>3.6562499999999996</v>
          </cell>
        </row>
        <row r="562">
          <cell r="G562">
            <v>34.799999999999997</v>
          </cell>
        </row>
        <row r="566">
          <cell r="G566">
            <v>9.0299999999999994</v>
          </cell>
        </row>
        <row r="570">
          <cell r="G570">
            <v>153.69750000000002</v>
          </cell>
        </row>
        <row r="576">
          <cell r="G576">
            <v>2.4624000000000001</v>
          </cell>
        </row>
        <row r="581">
          <cell r="G581">
            <v>8.968</v>
          </cell>
        </row>
        <row r="585">
          <cell r="G585">
            <v>668.25</v>
          </cell>
        </row>
        <row r="590">
          <cell r="G590">
            <v>507.26</v>
          </cell>
        </row>
        <row r="593">
          <cell r="G593">
            <v>1</v>
          </cell>
        </row>
        <row r="597">
          <cell r="G597">
            <v>80</v>
          </cell>
        </row>
        <row r="600">
          <cell r="G600">
            <v>30</v>
          </cell>
        </row>
        <row r="604">
          <cell r="G604">
            <v>105</v>
          </cell>
        </row>
        <row r="607">
          <cell r="G607">
            <v>30</v>
          </cell>
        </row>
        <row r="611">
          <cell r="G611">
            <v>35</v>
          </cell>
        </row>
        <row r="614">
          <cell r="G614">
            <v>40</v>
          </cell>
        </row>
        <row r="618">
          <cell r="G618">
            <v>50</v>
          </cell>
        </row>
        <row r="621">
          <cell r="G621">
            <v>50</v>
          </cell>
        </row>
        <row r="625">
          <cell r="G625">
            <v>10</v>
          </cell>
        </row>
        <row r="628">
          <cell r="G628">
            <v>10</v>
          </cell>
        </row>
        <row r="632">
          <cell r="G632">
            <v>1</v>
          </cell>
        </row>
        <row r="635">
          <cell r="G635">
            <v>1</v>
          </cell>
        </row>
        <row r="639">
          <cell r="G639">
            <v>4</v>
          </cell>
        </row>
        <row r="642">
          <cell r="G642">
            <v>4</v>
          </cell>
        </row>
        <row r="646">
          <cell r="G646">
            <v>5</v>
          </cell>
        </row>
        <row r="650">
          <cell r="G650">
            <v>5</v>
          </cell>
        </row>
        <row r="654">
          <cell r="G654">
            <v>2</v>
          </cell>
        </row>
        <row r="658">
          <cell r="G658">
            <v>4</v>
          </cell>
        </row>
        <row r="662">
          <cell r="G662">
            <v>2</v>
          </cell>
        </row>
        <row r="666">
          <cell r="G666">
            <v>15</v>
          </cell>
        </row>
        <row r="670">
          <cell r="G670">
            <v>5</v>
          </cell>
        </row>
        <row r="673">
          <cell r="G673">
            <v>5</v>
          </cell>
        </row>
        <row r="676">
          <cell r="G676">
            <v>120</v>
          </cell>
        </row>
        <row r="678">
          <cell r="G678">
            <v>8</v>
          </cell>
        </row>
        <row r="680">
          <cell r="G680">
            <v>4</v>
          </cell>
        </row>
        <row r="682">
          <cell r="G682">
            <v>4</v>
          </cell>
        </row>
        <row r="686">
          <cell r="G686">
            <v>25</v>
          </cell>
        </row>
        <row r="689">
          <cell r="G689">
            <v>15</v>
          </cell>
        </row>
        <row r="691">
          <cell r="G691">
            <v>12</v>
          </cell>
        </row>
        <row r="694">
          <cell r="G694">
            <v>2042.4360000000001</v>
          </cell>
        </row>
        <row r="696">
          <cell r="G696">
            <v>551.59180000000003</v>
          </cell>
        </row>
        <row r="700">
          <cell r="G700">
            <v>1030.9460000000001</v>
          </cell>
        </row>
        <row r="703">
          <cell r="G703">
            <v>368.60550000000001</v>
          </cell>
        </row>
        <row r="707">
          <cell r="G707">
            <v>1011.49</v>
          </cell>
        </row>
        <row r="710">
          <cell r="G710">
            <v>245.55450000000008</v>
          </cell>
        </row>
        <row r="715">
          <cell r="G715">
            <v>121.89710000000001</v>
          </cell>
        </row>
        <row r="718">
          <cell r="G718">
            <v>200</v>
          </cell>
        </row>
        <row r="722">
          <cell r="G722">
            <v>200</v>
          </cell>
        </row>
        <row r="726">
          <cell r="G726">
            <v>100</v>
          </cell>
        </row>
        <row r="729">
          <cell r="G729">
            <v>100</v>
          </cell>
        </row>
        <row r="741">
          <cell r="G741">
            <v>21.15</v>
          </cell>
        </row>
        <row r="752">
          <cell r="G752">
            <v>20.759999999999998</v>
          </cell>
        </row>
        <row r="757">
          <cell r="G757">
            <v>2</v>
          </cell>
        </row>
        <row r="760">
          <cell r="G760">
            <v>6</v>
          </cell>
        </row>
        <row r="762">
          <cell r="G762">
            <v>6</v>
          </cell>
        </row>
        <row r="765">
          <cell r="G765">
            <v>10000</v>
          </cell>
        </row>
        <row r="768">
          <cell r="G768">
            <v>4000</v>
          </cell>
        </row>
        <row r="774">
          <cell r="G774">
            <v>30.240000000000002</v>
          </cell>
        </row>
        <row r="780">
          <cell r="G780">
            <v>22.905000000000001</v>
          </cell>
        </row>
        <row r="784">
          <cell r="G784">
            <v>12</v>
          </cell>
        </row>
        <row r="787">
          <cell r="G787">
            <v>12</v>
          </cell>
        </row>
        <row r="791">
          <cell r="G791">
            <v>3</v>
          </cell>
        </row>
        <row r="804">
          <cell r="G804">
            <v>39.760000000000005</v>
          </cell>
        </row>
        <row r="822">
          <cell r="G822">
            <v>26.194000000000003</v>
          </cell>
        </row>
        <row r="825">
          <cell r="G825">
            <v>35</v>
          </cell>
        </row>
        <row r="827">
          <cell r="G827">
            <v>35</v>
          </cell>
        </row>
        <row r="830">
          <cell r="G830">
            <v>50</v>
          </cell>
        </row>
        <row r="832">
          <cell r="G832">
            <v>50</v>
          </cell>
        </row>
        <row r="838">
          <cell r="G838">
            <v>79.45150000000001</v>
          </cell>
        </row>
        <row r="844">
          <cell r="G844">
            <v>79.45150000000001</v>
          </cell>
        </row>
        <row r="850">
          <cell r="G850">
            <v>556.70000000000005</v>
          </cell>
        </row>
        <row r="855">
          <cell r="G855">
            <v>16.701000000000001</v>
          </cell>
        </row>
        <row r="858">
          <cell r="G858">
            <v>4</v>
          </cell>
        </row>
        <row r="861">
          <cell r="G861">
            <v>1</v>
          </cell>
        </row>
        <row r="866">
          <cell r="G866">
            <v>1441.9050500000001</v>
          </cell>
        </row>
        <row r="868">
          <cell r="G868">
            <v>1</v>
          </cell>
        </row>
      </sheetData>
      <sheetData sheetId="4">
        <row r="5">
          <cell r="P5">
            <v>190.827</v>
          </cell>
        </row>
        <row r="9">
          <cell r="P9">
            <v>209.7</v>
          </cell>
        </row>
        <row r="13">
          <cell r="P13">
            <v>231.71850000000001</v>
          </cell>
        </row>
        <row r="17">
          <cell r="P17">
            <v>90.171000000000006</v>
          </cell>
        </row>
        <row r="21">
          <cell r="P21">
            <v>94.364999999999995</v>
          </cell>
        </row>
        <row r="25">
          <cell r="P25">
            <v>91.219499999999996</v>
          </cell>
        </row>
        <row r="29">
          <cell r="P29">
            <v>94.364999999999995</v>
          </cell>
        </row>
        <row r="33">
          <cell r="P33">
            <v>6021.0752099999991</v>
          </cell>
        </row>
        <row r="37">
          <cell r="P37">
            <v>4980.2930499999993</v>
          </cell>
        </row>
        <row r="41">
          <cell r="P41">
            <v>7236.405025</v>
          </cell>
        </row>
        <row r="45">
          <cell r="P45">
            <v>13619.673025</v>
          </cell>
          <cell r="R45">
            <v>13742.223529999999</v>
          </cell>
        </row>
        <row r="49">
          <cell r="P49">
            <v>12126.609025</v>
          </cell>
          <cell r="R49">
            <v>12235.346729999999</v>
          </cell>
        </row>
        <row r="53">
          <cell r="P53">
            <v>13536.841525</v>
          </cell>
          <cell r="R53">
            <v>13658.62573</v>
          </cell>
        </row>
        <row r="57">
          <cell r="P57">
            <v>13536.841525</v>
          </cell>
          <cell r="R57">
            <v>13658.62573</v>
          </cell>
        </row>
        <row r="61">
          <cell r="P61">
            <v>15330.825025</v>
          </cell>
          <cell r="R61">
            <v>15469.20593</v>
          </cell>
        </row>
        <row r="65">
          <cell r="P65">
            <v>7138.0485250000002</v>
          </cell>
          <cell r="R65">
            <v>7200.6821300000001</v>
          </cell>
        </row>
        <row r="69">
          <cell r="P69">
            <v>68443.254499999995</v>
          </cell>
          <cell r="R69">
            <v>69074.8894</v>
          </cell>
        </row>
        <row r="73">
          <cell r="P73">
            <v>114.2865</v>
          </cell>
        </row>
        <row r="77">
          <cell r="P77">
            <v>752.14099999999996</v>
          </cell>
        </row>
        <row r="81">
          <cell r="P81">
            <v>1460.3225</v>
          </cell>
        </row>
        <row r="85">
          <cell r="P85">
            <v>7179.0452599999999</v>
          </cell>
        </row>
        <row r="89">
          <cell r="P89">
            <v>7400.2787600000001</v>
          </cell>
          <cell r="R89">
            <v>7466.5042720000001</v>
          </cell>
        </row>
        <row r="93">
          <cell r="P93">
            <v>994.1551619999999</v>
          </cell>
          <cell r="R93">
            <v>1003.0893063999999</v>
          </cell>
        </row>
        <row r="97">
          <cell r="P97">
            <v>183221.18100000001</v>
          </cell>
        </row>
        <row r="101">
          <cell r="P101">
            <v>5836.9994999999999</v>
          </cell>
        </row>
        <row r="105">
          <cell r="P105">
            <v>6665.3145000000004</v>
          </cell>
          <cell r="R105">
            <v>6726.9774000000007</v>
          </cell>
        </row>
        <row r="109">
          <cell r="P109">
            <v>4689.9404999999997</v>
          </cell>
          <cell r="R109">
            <v>4733.3285999999998</v>
          </cell>
        </row>
        <row r="113">
          <cell r="P113">
            <v>5099.9040000000005</v>
          </cell>
          <cell r="R113">
            <v>5147.0848000000005</v>
          </cell>
        </row>
        <row r="117">
          <cell r="P117">
            <v>2978.7885000000001</v>
          </cell>
          <cell r="R117">
            <v>3006.3462</v>
          </cell>
        </row>
        <row r="121">
          <cell r="P121">
            <v>8727.7139999999999</v>
          </cell>
        </row>
        <row r="125">
          <cell r="P125">
            <v>134.208</v>
          </cell>
          <cell r="R125">
            <v>135.4496</v>
          </cell>
        </row>
        <row r="129">
          <cell r="P129">
            <v>206.67810680000002</v>
          </cell>
          <cell r="R129">
            <v>208.56856496000003</v>
          </cell>
        </row>
        <row r="133">
          <cell r="P133">
            <v>387.090825</v>
          </cell>
          <cell r="R133">
            <v>390.60568999999998</v>
          </cell>
        </row>
        <row r="137">
          <cell r="R137">
            <v>281.40749399999999</v>
          </cell>
        </row>
        <row r="141">
          <cell r="P141">
            <v>632.67406900000003</v>
          </cell>
          <cell r="R141">
            <v>638.43772680000006</v>
          </cell>
        </row>
        <row r="145">
          <cell r="P145">
            <v>91.219499999999996</v>
          </cell>
          <cell r="R145">
            <v>92.063400000000001</v>
          </cell>
        </row>
        <row r="149">
          <cell r="P149">
            <v>409.135604</v>
          </cell>
          <cell r="R149">
            <v>412.84022879999998</v>
          </cell>
        </row>
        <row r="153">
          <cell r="P153">
            <v>1201.4300810000002</v>
          </cell>
          <cell r="R153">
            <v>1212.0566532000003</v>
          </cell>
        </row>
        <row r="157">
          <cell r="P157">
            <v>1274.01136</v>
          </cell>
          <cell r="R157">
            <v>1285.3029919999999</v>
          </cell>
        </row>
        <row r="161">
          <cell r="R161">
            <v>1191.9508532</v>
          </cell>
        </row>
        <row r="165">
          <cell r="R165">
            <v>1289.5357919999999</v>
          </cell>
        </row>
        <row r="169">
          <cell r="P169">
            <v>14057.975046000001</v>
          </cell>
          <cell r="R169">
            <v>14187.535951200001</v>
          </cell>
        </row>
        <row r="173">
          <cell r="P173">
            <v>4165.7975459999998</v>
          </cell>
          <cell r="R173">
            <v>4203.8389511999994</v>
          </cell>
        </row>
        <row r="177">
          <cell r="P177">
            <v>6540.7615250000008</v>
          </cell>
        </row>
        <row r="181">
          <cell r="P181">
            <v>4113.6269649999995</v>
          </cell>
          <cell r="R181">
            <v>4150.4216979999992</v>
          </cell>
        </row>
        <row r="185">
          <cell r="P185">
            <v>929.60754600000007</v>
          </cell>
        </row>
        <row r="189">
          <cell r="P189">
            <v>1263.2915810000002</v>
          </cell>
          <cell r="R189">
            <v>1274.4904532000003</v>
          </cell>
        </row>
        <row r="193">
          <cell r="P193">
            <v>423.59399999999999</v>
          </cell>
          <cell r="R193">
            <v>427.51279999999997</v>
          </cell>
        </row>
        <row r="197">
          <cell r="P197">
            <v>274.70699999999999</v>
          </cell>
          <cell r="R197">
            <v>277.2484</v>
          </cell>
        </row>
        <row r="201">
          <cell r="P201">
            <v>225.42750000000001</v>
          </cell>
          <cell r="R201">
            <v>227.51300000000001</v>
          </cell>
        </row>
        <row r="205">
          <cell r="P205">
            <v>199.215</v>
          </cell>
          <cell r="R205">
            <v>201.05799999999999</v>
          </cell>
        </row>
        <row r="209">
          <cell r="P209">
            <v>599.74199999999996</v>
          </cell>
          <cell r="R209">
            <v>605.29039999999998</v>
          </cell>
        </row>
        <row r="213">
          <cell r="P213">
            <v>9693.3824999999997</v>
          </cell>
          <cell r="R213">
            <v>9783.0589999999993</v>
          </cell>
        </row>
        <row r="217">
          <cell r="P217">
            <v>772.74450000000002</v>
          </cell>
          <cell r="R217">
            <v>779.89340000000004</v>
          </cell>
        </row>
        <row r="221">
          <cell r="R221">
            <v>268.78280000000001</v>
          </cell>
        </row>
        <row r="225">
          <cell r="R225">
            <v>790.47540000000004</v>
          </cell>
        </row>
        <row r="229">
          <cell r="P229">
            <v>3399.2370000000001</v>
          </cell>
        </row>
        <row r="233">
          <cell r="P233">
            <v>5575.9229999999998</v>
          </cell>
        </row>
        <row r="237">
          <cell r="P237">
            <v>15218.977500000001</v>
          </cell>
        </row>
        <row r="241">
          <cell r="P241">
            <v>491.74650000000003</v>
          </cell>
        </row>
        <row r="245">
          <cell r="P245">
            <v>157.27500000000001</v>
          </cell>
          <cell r="R245">
            <v>158.73000000000002</v>
          </cell>
        </row>
        <row r="249">
          <cell r="P249">
            <v>547.31700000000001</v>
          </cell>
        </row>
        <row r="253">
          <cell r="P253">
            <v>12863.46405</v>
          </cell>
        </row>
        <row r="257">
          <cell r="P257">
            <v>10100.54522</v>
          </cell>
        </row>
        <row r="261">
          <cell r="P261">
            <v>8406.2905499999997</v>
          </cell>
        </row>
        <row r="265">
          <cell r="P265">
            <v>739.1925</v>
          </cell>
        </row>
        <row r="269">
          <cell r="P269">
            <v>413.10899999999998</v>
          </cell>
          <cell r="R269">
            <v>416.93079999999998</v>
          </cell>
        </row>
        <row r="273">
          <cell r="P273">
            <v>35.649000000000001</v>
          </cell>
          <cell r="R273">
            <v>35.9788</v>
          </cell>
        </row>
        <row r="277">
          <cell r="P277">
            <v>203.40899999999999</v>
          </cell>
          <cell r="R277">
            <v>205.29079999999999</v>
          </cell>
        </row>
        <row r="281">
          <cell r="P281">
            <v>226.476</v>
          </cell>
          <cell r="R281">
            <v>228.5712</v>
          </cell>
        </row>
        <row r="285">
          <cell r="R285">
            <v>607.79399999999998</v>
          </cell>
        </row>
        <row r="289">
          <cell r="P289">
            <v>50.328000000000003</v>
          </cell>
          <cell r="R289">
            <v>50.793600000000005</v>
          </cell>
        </row>
        <row r="293">
          <cell r="P293">
            <v>47.182499999999997</v>
          </cell>
          <cell r="R293">
            <v>47.619</v>
          </cell>
        </row>
        <row r="297">
          <cell r="P297">
            <v>69.200999999999993</v>
          </cell>
          <cell r="R297">
            <v>69.841199999999986</v>
          </cell>
        </row>
        <row r="301">
          <cell r="P301">
            <v>2765.6300459999998</v>
          </cell>
        </row>
        <row r="305">
          <cell r="P305">
            <v>1058.9849999999999</v>
          </cell>
          <cell r="R305">
            <v>1068.7819999999999</v>
          </cell>
        </row>
        <row r="309">
          <cell r="P309">
            <v>11.5335</v>
          </cell>
          <cell r="R309">
            <v>11.6402</v>
          </cell>
        </row>
        <row r="313">
          <cell r="P313">
            <v>1647.1935000000001</v>
          </cell>
          <cell r="R313">
            <v>1662.4322000000002</v>
          </cell>
        </row>
        <row r="317">
          <cell r="P317">
            <v>4108.0230000000001</v>
          </cell>
          <cell r="R317">
            <v>4146.0276000000003</v>
          </cell>
        </row>
        <row r="321">
          <cell r="R321">
            <v>2753.4364</v>
          </cell>
        </row>
        <row r="325">
          <cell r="P325">
            <v>4383.73236</v>
          </cell>
          <cell r="R325">
            <v>4423.7941920000003</v>
          </cell>
        </row>
        <row r="329">
          <cell r="P329">
            <v>523.20150000000001</v>
          </cell>
          <cell r="R329">
            <v>528.04179999999997</v>
          </cell>
        </row>
        <row r="333">
          <cell r="P333">
            <v>703.54349999999999</v>
          </cell>
          <cell r="R333">
            <v>710.05219999999997</v>
          </cell>
        </row>
        <row r="337">
          <cell r="R337">
            <v>1139.6813999999999</v>
          </cell>
        </row>
        <row r="341">
          <cell r="R341">
            <v>1153.4380000000001</v>
          </cell>
        </row>
        <row r="345">
          <cell r="P345">
            <v>401.57549999999998</v>
          </cell>
        </row>
        <row r="349">
          <cell r="P349">
            <v>96277.464000000007</v>
          </cell>
        </row>
        <row r="353">
          <cell r="P353">
            <v>15218.977500000001</v>
          </cell>
        </row>
        <row r="357">
          <cell r="P357">
            <v>8370.1754999999994</v>
          </cell>
        </row>
        <row r="361">
          <cell r="P361">
            <v>148.19499000000002</v>
          </cell>
        </row>
        <row r="365">
          <cell r="P365">
            <v>32400</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259"/>
  <sheetViews>
    <sheetView tabSelected="1" topLeftCell="A226" workbookViewId="0">
      <selection activeCell="I241" sqref="I241"/>
    </sheetView>
  </sheetViews>
  <sheetFormatPr defaultColWidth="9.140625" defaultRowHeight="15.75"/>
  <cols>
    <col min="1" max="1" width="4.7109375" style="46" customWidth="1"/>
    <col min="2" max="2" width="62.5703125" style="50" customWidth="1"/>
    <col min="3" max="3" width="9.28515625" style="44" customWidth="1"/>
    <col min="4" max="4" width="11.28515625" style="44" customWidth="1"/>
    <col min="5" max="5" width="4.5703125" style="44" customWidth="1"/>
    <col min="6" max="6" width="15" style="44" customWidth="1"/>
    <col min="7" max="7" width="9.28515625" style="1" bestFit="1" customWidth="1"/>
    <col min="8" max="16384" width="9.140625" style="1"/>
  </cols>
  <sheetData>
    <row r="1" spans="1:28" ht="66" customHeight="1">
      <c r="A1" s="51" t="s">
        <v>0</v>
      </c>
      <c r="B1" s="51"/>
      <c r="C1" s="51"/>
      <c r="D1" s="52"/>
      <c r="E1" s="52"/>
      <c r="F1" s="52"/>
    </row>
    <row r="2" spans="1:28" ht="14.25">
      <c r="A2" s="53" t="s">
        <v>1</v>
      </c>
      <c r="B2" s="53"/>
      <c r="C2" s="53"/>
      <c r="D2" s="54"/>
      <c r="E2" s="54"/>
      <c r="F2" s="54"/>
    </row>
    <row r="3" spans="1:28" ht="15">
      <c r="A3" s="55" t="s">
        <v>2</v>
      </c>
      <c r="B3" s="55"/>
      <c r="C3" s="55"/>
      <c r="D3" s="56"/>
      <c r="E3" s="56"/>
      <c r="F3" s="56"/>
    </row>
    <row r="4" spans="1:28" s="5" customFormat="1" ht="25.5">
      <c r="A4" s="2" t="s">
        <v>3</v>
      </c>
      <c r="B4" s="3" t="s">
        <v>4</v>
      </c>
      <c r="C4" s="4" t="s">
        <v>5</v>
      </c>
      <c r="D4" s="4" t="s">
        <v>6</v>
      </c>
      <c r="E4" s="4" t="s">
        <v>7</v>
      </c>
      <c r="F4" s="4" t="s">
        <v>8</v>
      </c>
    </row>
    <row r="5" spans="1:28" s="7" customFormat="1" ht="18.75" customHeight="1">
      <c r="A5" s="57" t="s">
        <v>9</v>
      </c>
      <c r="B5" s="57"/>
      <c r="C5" s="57"/>
      <c r="D5" s="57"/>
      <c r="E5" s="57"/>
      <c r="F5" s="57"/>
      <c r="G5" s="6"/>
      <c r="H5" s="6"/>
      <c r="I5" s="6"/>
      <c r="J5" s="6"/>
      <c r="K5" s="6"/>
      <c r="L5" s="6"/>
      <c r="M5" s="6"/>
      <c r="N5" s="6"/>
      <c r="O5" s="6"/>
      <c r="P5" s="6"/>
      <c r="Q5" s="6"/>
      <c r="R5" s="6"/>
      <c r="S5" s="6"/>
      <c r="T5" s="6"/>
      <c r="U5" s="6"/>
      <c r="V5" s="6"/>
      <c r="W5" s="6"/>
      <c r="X5" s="6"/>
      <c r="Y5" s="6"/>
      <c r="Z5" s="6"/>
      <c r="AA5" s="6"/>
      <c r="AB5" s="6"/>
    </row>
    <row r="6" spans="1:28" s="10" customFormat="1" ht="112.5" customHeight="1">
      <c r="A6" s="2">
        <v>1</v>
      </c>
      <c r="B6" s="8" t="s">
        <v>10</v>
      </c>
      <c r="C6" s="9"/>
      <c r="D6" s="9"/>
      <c r="E6" s="9"/>
      <c r="F6" s="9"/>
    </row>
    <row r="7" spans="1:28" s="10" customFormat="1">
      <c r="A7" s="2"/>
      <c r="B7" s="8" t="s">
        <v>11</v>
      </c>
      <c r="C7" s="11">
        <f>[1]M!G23</f>
        <v>2035.1031</v>
      </c>
      <c r="D7" s="11">
        <f>'[1]Rate Analysis.'!P5</f>
        <v>190.827</v>
      </c>
      <c r="E7" s="12" t="s">
        <v>12</v>
      </c>
      <c r="F7" s="11">
        <f>ROUND(C7*D7,0)</f>
        <v>388353</v>
      </c>
    </row>
    <row r="8" spans="1:28" s="10" customFormat="1" ht="99" customHeight="1">
      <c r="A8" s="2">
        <v>2</v>
      </c>
      <c r="B8" s="8" t="s">
        <v>13</v>
      </c>
      <c r="C8" s="9"/>
      <c r="D8" s="9"/>
      <c r="E8" s="9"/>
      <c r="F8" s="9"/>
    </row>
    <row r="9" spans="1:28" s="10" customFormat="1">
      <c r="A9" s="2"/>
      <c r="B9" s="8" t="s">
        <v>11</v>
      </c>
      <c r="C9" s="11">
        <f>[1]M!G42</f>
        <v>3378.3384999999998</v>
      </c>
      <c r="D9" s="11">
        <f>'[1]Rate Analysis.'!P9</f>
        <v>209.7</v>
      </c>
      <c r="E9" s="12" t="s">
        <v>12</v>
      </c>
      <c r="F9" s="11">
        <f>ROUND(C9*D9,0)</f>
        <v>708438</v>
      </c>
    </row>
    <row r="10" spans="1:28" s="10" customFormat="1" ht="104.25" customHeight="1">
      <c r="A10" s="2">
        <v>3</v>
      </c>
      <c r="B10" s="8" t="s">
        <v>14</v>
      </c>
      <c r="C10" s="9"/>
      <c r="D10" s="9"/>
      <c r="E10" s="9"/>
      <c r="F10" s="9"/>
    </row>
    <row r="11" spans="1:28" s="10" customFormat="1">
      <c r="A11" s="2"/>
      <c r="B11" s="8" t="s">
        <v>11</v>
      </c>
      <c r="C11" s="11">
        <f>[1]M!G58</f>
        <v>112.6354</v>
      </c>
      <c r="D11" s="11">
        <f>'[1]Rate Analysis.'!P13</f>
        <v>231.71850000000001</v>
      </c>
      <c r="E11" s="12" t="s">
        <v>12</v>
      </c>
      <c r="F11" s="11">
        <f>ROUND(C11*D11,0)</f>
        <v>26100</v>
      </c>
    </row>
    <row r="12" spans="1:28" ht="99.75" customHeight="1">
      <c r="A12" s="2">
        <v>4</v>
      </c>
      <c r="B12" s="8" t="s">
        <v>15</v>
      </c>
      <c r="C12" s="13"/>
      <c r="D12" s="13"/>
      <c r="E12" s="13"/>
      <c r="F12" s="13"/>
    </row>
    <row r="13" spans="1:28">
      <c r="A13" s="2"/>
      <c r="B13" s="8" t="s">
        <v>11</v>
      </c>
      <c r="C13" s="11">
        <f>[1]M!G80</f>
        <v>1262.7803000000004</v>
      </c>
      <c r="D13" s="11">
        <f>'[1]Rate Analysis.'!P17</f>
        <v>90.171000000000006</v>
      </c>
      <c r="E13" s="12" t="s">
        <v>16</v>
      </c>
      <c r="F13" s="11">
        <f>ROUND(C13*D13,0)</f>
        <v>113866</v>
      </c>
    </row>
    <row r="14" spans="1:28" s="10" customFormat="1" ht="107.25" customHeight="1">
      <c r="A14" s="2">
        <v>5</v>
      </c>
      <c r="B14" s="8" t="s">
        <v>17</v>
      </c>
      <c r="C14" s="9"/>
      <c r="D14" s="9"/>
      <c r="E14" s="9"/>
      <c r="F14" s="9"/>
    </row>
    <row r="15" spans="1:28" s="10" customFormat="1">
      <c r="A15" s="2"/>
      <c r="B15" s="8" t="s">
        <v>11</v>
      </c>
      <c r="C15" s="11">
        <f>[1]M!G96</f>
        <v>442.02600000000007</v>
      </c>
      <c r="D15" s="11">
        <f>'[1]Rate Analysis.'!P21</f>
        <v>94.364999999999995</v>
      </c>
      <c r="E15" s="12" t="s">
        <v>16</v>
      </c>
      <c r="F15" s="11">
        <f>ROUND(C15*D15,0)</f>
        <v>41712</v>
      </c>
    </row>
    <row r="16" spans="1:28" ht="96" customHeight="1">
      <c r="A16" s="2">
        <v>6</v>
      </c>
      <c r="B16" s="8" t="s">
        <v>18</v>
      </c>
      <c r="C16" s="13"/>
      <c r="D16" s="11"/>
      <c r="E16" s="13"/>
      <c r="F16" s="11">
        <f>ROUND(C16*D16,0)</f>
        <v>0</v>
      </c>
    </row>
    <row r="17" spans="1:6">
      <c r="A17" s="2"/>
      <c r="B17" s="8" t="s">
        <v>11</v>
      </c>
      <c r="C17" s="11">
        <f>[1]M!G101</f>
        <v>618.37930000000006</v>
      </c>
      <c r="D17" s="11">
        <f>'[1]Rate Analysis.'!P25</f>
        <v>91.219499999999996</v>
      </c>
      <c r="E17" s="12" t="s">
        <v>16</v>
      </c>
      <c r="F17" s="11">
        <f>ROUND(C17*D17,0)</f>
        <v>56408</v>
      </c>
    </row>
    <row r="18" spans="1:6" s="16" customFormat="1" ht="94.5">
      <c r="A18" s="14">
        <v>7</v>
      </c>
      <c r="B18" s="8" t="s">
        <v>19</v>
      </c>
      <c r="C18" s="15"/>
      <c r="D18" s="11"/>
      <c r="E18" s="15"/>
      <c r="F18" s="15"/>
    </row>
    <row r="19" spans="1:6" s="16" customFormat="1">
      <c r="A19" s="14"/>
      <c r="B19" s="8" t="s">
        <v>11</v>
      </c>
      <c r="C19" s="17">
        <f>[1]M!G105</f>
        <v>97.460000000000008</v>
      </c>
      <c r="D19" s="11">
        <f>'[1]Rate Analysis.'!P29</f>
        <v>94.364999999999995</v>
      </c>
      <c r="E19" s="18" t="s">
        <v>12</v>
      </c>
      <c r="F19" s="17">
        <f>ROUND(C19*D19,0)</f>
        <v>9197</v>
      </c>
    </row>
    <row r="20" spans="1:6" ht="94.5">
      <c r="A20" s="2">
        <v>8</v>
      </c>
      <c r="B20" s="8" t="s">
        <v>20</v>
      </c>
      <c r="C20" s="13"/>
      <c r="D20" s="11"/>
      <c r="E20" s="13"/>
      <c r="F20" s="13"/>
    </row>
    <row r="21" spans="1:6">
      <c r="A21" s="2"/>
      <c r="B21" s="8" t="s">
        <v>11</v>
      </c>
      <c r="C21" s="11">
        <f>[1]M!G123</f>
        <v>110.60718000000001</v>
      </c>
      <c r="D21" s="11">
        <f>'[1]Rate Analysis.'!P33</f>
        <v>6021.0752099999991</v>
      </c>
      <c r="E21" s="12" t="s">
        <v>12</v>
      </c>
      <c r="F21" s="11">
        <f>ROUND(C21*D21,0)</f>
        <v>665974</v>
      </c>
    </row>
    <row r="22" spans="1:6" ht="78.75">
      <c r="A22" s="2">
        <v>9</v>
      </c>
      <c r="B22" s="8" t="s">
        <v>21</v>
      </c>
      <c r="C22" s="13"/>
      <c r="D22" s="11"/>
      <c r="E22" s="13"/>
      <c r="F22" s="13"/>
    </row>
    <row r="23" spans="1:6">
      <c r="A23" s="2"/>
      <c r="B23" s="8" t="s">
        <v>11</v>
      </c>
      <c r="C23" s="11">
        <f>[1]M!G126</f>
        <v>97.2</v>
      </c>
      <c r="D23" s="11">
        <f>'[1]Rate Analysis.'!P37</f>
        <v>4980.2930499999993</v>
      </c>
      <c r="E23" s="12" t="s">
        <v>12</v>
      </c>
      <c r="F23" s="11">
        <f>ROUND(C23*D23,0)</f>
        <v>484084</v>
      </c>
    </row>
    <row r="24" spans="1:6" ht="157.5">
      <c r="A24" s="2">
        <v>10</v>
      </c>
      <c r="B24" s="8" t="s">
        <v>22</v>
      </c>
      <c r="C24" s="13"/>
      <c r="D24" s="11"/>
      <c r="E24" s="13"/>
      <c r="F24" s="13"/>
    </row>
    <row r="25" spans="1:6">
      <c r="A25" s="2"/>
      <c r="B25" s="8" t="s">
        <v>11</v>
      </c>
      <c r="C25" s="11">
        <f>[1]M!G130</f>
        <v>47.141999999999996</v>
      </c>
      <c r="D25" s="11">
        <f>'[1]Rate Analysis.'!P41</f>
        <v>7236.405025</v>
      </c>
      <c r="E25" s="12" t="s">
        <v>12</v>
      </c>
      <c r="F25" s="11">
        <f>ROUND(C25*D25,0)</f>
        <v>341139</v>
      </c>
    </row>
    <row r="26" spans="1:6" ht="141.75">
      <c r="A26" s="2">
        <v>11</v>
      </c>
      <c r="B26" s="8" t="s">
        <v>23</v>
      </c>
      <c r="C26" s="12"/>
      <c r="D26" s="11"/>
      <c r="E26" s="12"/>
      <c r="F26" s="11"/>
    </row>
    <row r="27" spans="1:6">
      <c r="A27" s="2"/>
      <c r="B27" s="8" t="s">
        <v>11</v>
      </c>
      <c r="C27" s="11">
        <f>[1]M!G139</f>
        <v>44.226000000000006</v>
      </c>
      <c r="D27" s="11">
        <f>'[1]Rate Analysis.'!P45</f>
        <v>13619.673025</v>
      </c>
      <c r="E27" s="12" t="s">
        <v>12</v>
      </c>
      <c r="F27" s="11">
        <f>ROUND(C27*D27,0)</f>
        <v>602344</v>
      </c>
    </row>
    <row r="28" spans="1:6">
      <c r="A28" s="2"/>
      <c r="B28" s="8" t="s">
        <v>24</v>
      </c>
      <c r="C28" s="11">
        <f>[1]M!G144</f>
        <v>13.019399999999999</v>
      </c>
      <c r="D28" s="11">
        <f>'[1]Rate Analysis.'!R45</f>
        <v>13742.223529999999</v>
      </c>
      <c r="E28" s="12" t="s">
        <v>12</v>
      </c>
      <c r="F28" s="11">
        <f>ROUND(C28*D28,0)</f>
        <v>178916</v>
      </c>
    </row>
    <row r="29" spans="1:6" ht="126">
      <c r="A29" s="2">
        <v>12</v>
      </c>
      <c r="B29" s="8" t="s">
        <v>25</v>
      </c>
      <c r="C29" s="12"/>
      <c r="D29" s="12"/>
      <c r="E29" s="12"/>
      <c r="F29" s="11"/>
    </row>
    <row r="30" spans="1:6">
      <c r="A30" s="2"/>
      <c r="B30" s="8" t="s">
        <v>11</v>
      </c>
      <c r="C30" s="11">
        <f>[1]M!G156</f>
        <v>46.448776000000002</v>
      </c>
      <c r="D30" s="11">
        <f>'[1]Rate Analysis.'!P49</f>
        <v>12126.609025</v>
      </c>
      <c r="E30" s="12" t="s">
        <v>12</v>
      </c>
      <c r="F30" s="11">
        <f>ROUND(C30*D30,0)</f>
        <v>563266</v>
      </c>
    </row>
    <row r="31" spans="1:6">
      <c r="A31" s="2"/>
      <c r="B31" s="8" t="s">
        <v>24</v>
      </c>
      <c r="C31" s="11">
        <f>[1]M!G163</f>
        <v>12.500438666666666</v>
      </c>
      <c r="D31" s="11">
        <f>'[1]Rate Analysis.'!R49</f>
        <v>12235.346729999999</v>
      </c>
      <c r="E31" s="12" t="s">
        <v>12</v>
      </c>
      <c r="F31" s="11">
        <f>ROUND(C31*D31,0)</f>
        <v>152947</v>
      </c>
    </row>
    <row r="32" spans="1:6" ht="141.75">
      <c r="A32" s="2">
        <v>13</v>
      </c>
      <c r="B32" s="8" t="s">
        <v>26</v>
      </c>
      <c r="C32" s="12"/>
      <c r="D32" s="11"/>
      <c r="E32" s="12"/>
      <c r="F32" s="11"/>
    </row>
    <row r="33" spans="1:6">
      <c r="A33" s="2"/>
      <c r="B33" s="8" t="s">
        <v>11</v>
      </c>
      <c r="C33" s="11">
        <f>[1]M!G170</f>
        <v>36.076709999999999</v>
      </c>
      <c r="D33" s="11">
        <f>'[1]Rate Analysis.'!P53</f>
        <v>13536.841525</v>
      </c>
      <c r="E33" s="12" t="s">
        <v>12</v>
      </c>
      <c r="F33" s="11">
        <f>ROUND(C33*D33,0)</f>
        <v>488365</v>
      </c>
    </row>
    <row r="34" spans="1:6">
      <c r="A34" s="2"/>
      <c r="B34" s="8" t="s">
        <v>24</v>
      </c>
      <c r="C34" s="11">
        <f>[1]M!G174</f>
        <v>25.179239999999997</v>
      </c>
      <c r="D34" s="11">
        <f>'[1]Rate Analysis.'!R53</f>
        <v>13658.62573</v>
      </c>
      <c r="E34" s="12" t="s">
        <v>12</v>
      </c>
      <c r="F34" s="11">
        <f>ROUND(C34*D34,0)</f>
        <v>343914</v>
      </c>
    </row>
    <row r="35" spans="1:6" ht="126">
      <c r="A35" s="2">
        <v>14</v>
      </c>
      <c r="B35" s="8" t="s">
        <v>27</v>
      </c>
      <c r="C35" s="12"/>
      <c r="D35" s="11"/>
      <c r="E35" s="12"/>
      <c r="F35" s="11"/>
    </row>
    <row r="36" spans="1:6">
      <c r="A36" s="2"/>
      <c r="B36" s="8" t="s">
        <v>11</v>
      </c>
      <c r="C36" s="11">
        <f>[1]M!G180</f>
        <v>1.0125</v>
      </c>
      <c r="D36" s="11">
        <f>'[1]Rate Analysis.'!P57</f>
        <v>13536.841525</v>
      </c>
      <c r="E36" s="12" t="s">
        <v>12</v>
      </c>
      <c r="F36" s="11">
        <f>ROUND(C36*D36,0)</f>
        <v>13706</v>
      </c>
    </row>
    <row r="37" spans="1:6">
      <c r="A37" s="2"/>
      <c r="B37" s="8" t="s">
        <v>24</v>
      </c>
      <c r="C37" s="11">
        <f>[1]M!G187</f>
        <v>1.0029375</v>
      </c>
      <c r="D37" s="11">
        <f>'[1]Rate Analysis.'!R57</f>
        <v>13658.62573</v>
      </c>
      <c r="E37" s="12" t="s">
        <v>12</v>
      </c>
      <c r="F37" s="11">
        <f>ROUND(C37*D37,0)</f>
        <v>13699</v>
      </c>
    </row>
    <row r="38" spans="1:6" ht="110.25">
      <c r="A38" s="2">
        <v>15</v>
      </c>
      <c r="B38" s="8" t="s">
        <v>28</v>
      </c>
      <c r="C38" s="12"/>
      <c r="D38" s="11"/>
      <c r="E38" s="12"/>
      <c r="F38" s="11"/>
    </row>
    <row r="39" spans="1:6">
      <c r="A39" s="2"/>
      <c r="B39" s="8" t="s">
        <v>11</v>
      </c>
      <c r="C39" s="11">
        <f>[1]M!G192</f>
        <v>0.40500000000000003</v>
      </c>
      <c r="D39" s="11">
        <f>'[1]Rate Analysis.'!P61</f>
        <v>15330.825025</v>
      </c>
      <c r="E39" s="12" t="s">
        <v>12</v>
      </c>
      <c r="F39" s="11">
        <f>ROUND(C39*D39,0)</f>
        <v>6209</v>
      </c>
    </row>
    <row r="40" spans="1:6">
      <c r="A40" s="2"/>
      <c r="B40" s="8" t="s">
        <v>24</v>
      </c>
      <c r="C40" s="11">
        <f>[1]M!G195</f>
        <v>0.40500000000000003</v>
      </c>
      <c r="D40" s="11">
        <f>'[1]Rate Analysis.'!R61</f>
        <v>15469.20593</v>
      </c>
      <c r="E40" s="12" t="s">
        <v>12</v>
      </c>
      <c r="F40" s="11">
        <f>ROUND(C40*D40,0)</f>
        <v>6265</v>
      </c>
    </row>
    <row r="41" spans="1:6" ht="157.5">
      <c r="A41" s="2">
        <v>16</v>
      </c>
      <c r="B41" s="8" t="s">
        <v>29</v>
      </c>
      <c r="C41" s="12"/>
      <c r="D41" s="12"/>
      <c r="E41" s="12"/>
      <c r="F41" s="11"/>
    </row>
    <row r="42" spans="1:6">
      <c r="A42" s="2"/>
      <c r="B42" s="8" t="s">
        <v>11</v>
      </c>
      <c r="C42" s="11">
        <f>[1]M!G200</f>
        <v>1.3800000000000001</v>
      </c>
      <c r="D42" s="11">
        <f>'[1]Rate Analysis.'!P65</f>
        <v>7138.0485250000002</v>
      </c>
      <c r="E42" s="12" t="s">
        <v>12</v>
      </c>
      <c r="F42" s="11">
        <f>ROUND(C42*D42,0)</f>
        <v>9851</v>
      </c>
    </row>
    <row r="43" spans="1:6">
      <c r="A43" s="2"/>
      <c r="B43" s="8" t="s">
        <v>24</v>
      </c>
      <c r="C43" s="11">
        <f>[1]M!G204</f>
        <v>0.69000000000000006</v>
      </c>
      <c r="D43" s="11">
        <f>'[1]Rate Analysis.'!R65</f>
        <v>7200.6821300000001</v>
      </c>
      <c r="E43" s="12" t="s">
        <v>12</v>
      </c>
      <c r="F43" s="11">
        <f>ROUND(C43*D43,0)</f>
        <v>4968</v>
      </c>
    </row>
    <row r="44" spans="1:6" ht="110.25">
      <c r="A44" s="2">
        <v>17</v>
      </c>
      <c r="B44" s="8" t="s">
        <v>30</v>
      </c>
      <c r="C44" s="12"/>
      <c r="D44" s="12"/>
      <c r="E44" s="12"/>
      <c r="F44" s="11"/>
    </row>
    <row r="45" spans="1:6">
      <c r="A45" s="2"/>
      <c r="B45" s="8" t="s">
        <v>11</v>
      </c>
      <c r="C45" s="11">
        <f>[1]M!G214</f>
        <v>22.5</v>
      </c>
      <c r="D45" s="11">
        <f>'[1]Rate Analysis.'!P69</f>
        <v>68443.254499999995</v>
      </c>
      <c r="E45" s="12" t="s">
        <v>31</v>
      </c>
      <c r="F45" s="11">
        <f>ROUND(C45*D45,0)</f>
        <v>1539973</v>
      </c>
    </row>
    <row r="46" spans="1:6">
      <c r="A46" s="2"/>
      <c r="B46" s="8" t="s">
        <v>24</v>
      </c>
      <c r="C46" s="11">
        <f>[1]M!G222</f>
        <v>5.96</v>
      </c>
      <c r="D46" s="11">
        <f>'[1]Rate Analysis.'!R69</f>
        <v>69074.8894</v>
      </c>
      <c r="E46" s="12" t="s">
        <v>31</v>
      </c>
      <c r="F46" s="11">
        <f>ROUND(C46*D46,0)</f>
        <v>411686</v>
      </c>
    </row>
    <row r="47" spans="1:6" ht="47.25">
      <c r="A47" s="2">
        <v>18</v>
      </c>
      <c r="B47" s="8" t="s">
        <v>32</v>
      </c>
      <c r="C47" s="13"/>
      <c r="D47" s="13"/>
      <c r="E47" s="13"/>
      <c r="F47" s="13"/>
    </row>
    <row r="48" spans="1:6">
      <c r="A48" s="2"/>
      <c r="B48" s="8" t="s">
        <v>11</v>
      </c>
      <c r="C48" s="11">
        <f>[1]M!G225</f>
        <v>1745.48695</v>
      </c>
      <c r="D48" s="11">
        <f>'[1]Rate Analysis.'!P73</f>
        <v>114.2865</v>
      </c>
      <c r="E48" s="12" t="s">
        <v>12</v>
      </c>
      <c r="F48" s="11">
        <f>ROUND(C48*D48,0)</f>
        <v>199486</v>
      </c>
    </row>
    <row r="49" spans="1:6" ht="63">
      <c r="A49" s="2">
        <v>19</v>
      </c>
      <c r="B49" s="8" t="s">
        <v>33</v>
      </c>
      <c r="C49" s="13"/>
      <c r="D49" s="13"/>
      <c r="E49" s="13"/>
      <c r="F49" s="13"/>
    </row>
    <row r="50" spans="1:6">
      <c r="A50" s="2"/>
      <c r="B50" s="8" t="s">
        <v>11</v>
      </c>
      <c r="C50" s="11">
        <f>[1]M!G233</f>
        <v>1217.9130500000001</v>
      </c>
      <c r="D50" s="11">
        <f>'[1]Rate Analysis.'!P77</f>
        <v>752.14099999999996</v>
      </c>
      <c r="E50" s="12" t="s">
        <v>12</v>
      </c>
      <c r="F50" s="11">
        <f>ROUND(C50*D50,0)</f>
        <v>916042</v>
      </c>
    </row>
    <row r="51" spans="1:6" s="10" customFormat="1" ht="47.25">
      <c r="A51" s="2">
        <v>20</v>
      </c>
      <c r="B51" s="8" t="s">
        <v>34</v>
      </c>
      <c r="C51" s="9"/>
      <c r="D51" s="9"/>
      <c r="E51" s="9"/>
      <c r="F51" s="9"/>
    </row>
    <row r="52" spans="1:6" s="10" customFormat="1">
      <c r="A52" s="2"/>
      <c r="B52" s="8" t="s">
        <v>11</v>
      </c>
      <c r="C52" s="11">
        <f>[1]M!G238</f>
        <v>92.7</v>
      </c>
      <c r="D52" s="11">
        <f>'[1]Rate Analysis.'!P81</f>
        <v>1460.3225</v>
      </c>
      <c r="E52" s="12" t="s">
        <v>12</v>
      </c>
      <c r="F52" s="11">
        <f>ROUND(C52*D52,0)</f>
        <v>135372</v>
      </c>
    </row>
    <row r="53" spans="1:6" ht="110.25">
      <c r="A53" s="2">
        <v>21</v>
      </c>
      <c r="B53" s="8" t="s">
        <v>35</v>
      </c>
      <c r="C53" s="13"/>
      <c r="D53" s="13"/>
      <c r="E53" s="13"/>
      <c r="F53" s="13"/>
    </row>
    <row r="54" spans="1:6">
      <c r="A54" s="2"/>
      <c r="B54" s="8" t="s">
        <v>11</v>
      </c>
      <c r="C54" s="11">
        <f>[1]M!G253</f>
        <v>81.567890000000006</v>
      </c>
      <c r="D54" s="11">
        <f>'[1]Rate Analysis.'!P85</f>
        <v>7179.0452599999999</v>
      </c>
      <c r="E54" s="12" t="s">
        <v>12</v>
      </c>
      <c r="F54" s="11">
        <f>ROUND(C54*D54,0)</f>
        <v>585580</v>
      </c>
    </row>
    <row r="55" spans="1:6" ht="94.5">
      <c r="A55" s="2">
        <v>22</v>
      </c>
      <c r="B55" s="8" t="s">
        <v>36</v>
      </c>
      <c r="C55" s="12"/>
      <c r="D55" s="12"/>
      <c r="E55" s="12"/>
      <c r="F55" s="11"/>
    </row>
    <row r="56" spans="1:6">
      <c r="A56" s="2"/>
      <c r="B56" s="8" t="s">
        <v>11</v>
      </c>
      <c r="C56" s="11">
        <f>[1]M!G284</f>
        <v>199.30121000000005</v>
      </c>
      <c r="D56" s="11">
        <f>'[1]Rate Analysis.'!P89</f>
        <v>7400.2787600000001</v>
      </c>
      <c r="E56" s="12" t="s">
        <v>12</v>
      </c>
      <c r="F56" s="11">
        <f>ROUND(C56*D56,0)</f>
        <v>1474885</v>
      </c>
    </row>
    <row r="57" spans="1:6">
      <c r="A57" s="2"/>
      <c r="B57" s="8" t="s">
        <v>24</v>
      </c>
      <c r="C57" s="11">
        <f>[1]M!G301</f>
        <v>84.779264999999995</v>
      </c>
      <c r="D57" s="11">
        <f>'[1]Rate Analysis.'!R89</f>
        <v>7466.5042720000001</v>
      </c>
      <c r="E57" s="12" t="s">
        <v>12</v>
      </c>
      <c r="F57" s="11">
        <f>ROUND(C57*D57,0)</f>
        <v>633005</v>
      </c>
    </row>
    <row r="58" spans="1:6" ht="110.25">
      <c r="A58" s="2">
        <v>23</v>
      </c>
      <c r="B58" s="8" t="s">
        <v>37</v>
      </c>
      <c r="C58" s="12"/>
      <c r="D58" s="12"/>
      <c r="E58" s="12"/>
      <c r="F58" s="11"/>
    </row>
    <row r="59" spans="1:6">
      <c r="A59" s="2"/>
      <c r="B59" s="8" t="s">
        <v>11</v>
      </c>
      <c r="C59" s="11">
        <f>[1]M!G305</f>
        <v>9.4500000000000011</v>
      </c>
      <c r="D59" s="11">
        <f>'[1]Rate Analysis.'!P93</f>
        <v>994.1551619999999</v>
      </c>
      <c r="E59" s="12" t="s">
        <v>16</v>
      </c>
      <c r="F59" s="11">
        <f>ROUND(C59*D59,0)</f>
        <v>9395</v>
      </c>
    </row>
    <row r="60" spans="1:6">
      <c r="A60" s="2"/>
      <c r="B60" s="8" t="s">
        <v>24</v>
      </c>
      <c r="C60" s="11">
        <f>[1]M!G308</f>
        <v>1</v>
      </c>
      <c r="D60" s="11">
        <f>'[1]Rate Analysis.'!R93</f>
        <v>1003.0893063999999</v>
      </c>
      <c r="E60" s="12" t="s">
        <v>16</v>
      </c>
      <c r="F60" s="11">
        <f>ROUND(C60*D60,0)</f>
        <v>1003</v>
      </c>
    </row>
    <row r="61" spans="1:6" ht="63">
      <c r="A61" s="2">
        <v>24</v>
      </c>
      <c r="B61" s="19" t="s">
        <v>38</v>
      </c>
      <c r="C61" s="20"/>
      <c r="D61" s="20"/>
      <c r="E61" s="20"/>
      <c r="F61" s="11"/>
    </row>
    <row r="62" spans="1:6">
      <c r="A62" s="2"/>
      <c r="B62" s="8" t="s">
        <v>11</v>
      </c>
      <c r="C62" s="11">
        <f>[1]M!G313</f>
        <v>0.23849999999999999</v>
      </c>
      <c r="D62" s="11">
        <f>'[1]Rate Analysis.'!P97</f>
        <v>183221.18100000001</v>
      </c>
      <c r="E62" s="12" t="s">
        <v>39</v>
      </c>
      <c r="F62" s="11">
        <f>ROUND(C62*D62,0)</f>
        <v>43698</v>
      </c>
    </row>
    <row r="63" spans="1:6" ht="204.75">
      <c r="A63" s="2">
        <v>25</v>
      </c>
      <c r="B63" s="21" t="s">
        <v>40</v>
      </c>
      <c r="C63" s="11"/>
      <c r="D63" s="11"/>
      <c r="E63" s="12"/>
      <c r="F63" s="11"/>
    </row>
    <row r="64" spans="1:6">
      <c r="A64" s="2"/>
      <c r="B64" s="8" t="s">
        <v>11</v>
      </c>
      <c r="C64" s="11">
        <f>[1]M!G317</f>
        <v>6.3000000000000007</v>
      </c>
      <c r="D64" s="11">
        <f>'[1]Rate Analysis.'!P101</f>
        <v>5836.9994999999999</v>
      </c>
      <c r="E64" s="12" t="s">
        <v>41</v>
      </c>
      <c r="F64" s="11">
        <f>ROUND(C64*D64,0)</f>
        <v>36773</v>
      </c>
    </row>
    <row r="65" spans="1:6" ht="120">
      <c r="A65" s="2">
        <v>26</v>
      </c>
      <c r="B65" s="22" t="s">
        <v>42</v>
      </c>
      <c r="C65" s="11"/>
      <c r="D65" s="11"/>
      <c r="E65" s="12"/>
      <c r="F65" s="11"/>
    </row>
    <row r="66" spans="1:6">
      <c r="A66" s="2"/>
      <c r="B66" s="8" t="s">
        <v>11</v>
      </c>
      <c r="C66" s="11">
        <f>[1]M!G322</f>
        <v>18.48</v>
      </c>
      <c r="D66" s="11">
        <f>'[1]Rate Analysis.'!P105</f>
        <v>6665.3145000000004</v>
      </c>
      <c r="E66" s="12" t="s">
        <v>16</v>
      </c>
      <c r="F66" s="11">
        <f>ROUND(C66*D66,0)</f>
        <v>123175</v>
      </c>
    </row>
    <row r="67" spans="1:6">
      <c r="A67" s="2"/>
      <c r="B67" s="8" t="s">
        <v>24</v>
      </c>
      <c r="C67" s="11">
        <f>[1]M!G328</f>
        <v>10.154999999999999</v>
      </c>
      <c r="D67" s="11">
        <f>'[1]Rate Analysis.'!R105</f>
        <v>6726.9774000000007</v>
      </c>
      <c r="E67" s="12" t="s">
        <v>16</v>
      </c>
      <c r="F67" s="11">
        <f>ROUND(C67*D67,0)</f>
        <v>68312</v>
      </c>
    </row>
    <row r="68" spans="1:6" ht="132">
      <c r="A68" s="2">
        <v>27</v>
      </c>
      <c r="B68" s="23" t="s">
        <v>43</v>
      </c>
      <c r="C68" s="11"/>
      <c r="D68" s="11"/>
      <c r="E68" s="12"/>
      <c r="F68" s="11"/>
    </row>
    <row r="69" spans="1:6">
      <c r="A69" s="2"/>
      <c r="B69" s="8" t="s">
        <v>11</v>
      </c>
      <c r="C69" s="11">
        <f>[1]M!G334</f>
        <v>6.6746000000000008</v>
      </c>
      <c r="D69" s="11">
        <f>'[1]Rate Analysis.'!P109</f>
        <v>4689.9404999999997</v>
      </c>
      <c r="E69" s="12" t="s">
        <v>16</v>
      </c>
      <c r="F69" s="11">
        <f>ROUND(C69*D69,0)</f>
        <v>31303</v>
      </c>
    </row>
    <row r="70" spans="1:6">
      <c r="A70" s="2"/>
      <c r="B70" s="8" t="s">
        <v>24</v>
      </c>
      <c r="C70" s="11">
        <f>[1]M!G337</f>
        <v>0</v>
      </c>
      <c r="D70" s="11">
        <f>'[1]Rate Analysis.'!R109</f>
        <v>4733.3285999999998</v>
      </c>
      <c r="E70" s="12" t="s">
        <v>16</v>
      </c>
      <c r="F70" s="11">
        <f>ROUND(C70*D70,0)</f>
        <v>0</v>
      </c>
    </row>
    <row r="71" spans="1:6" ht="252">
      <c r="A71" s="2">
        <v>28</v>
      </c>
      <c r="B71" s="8" t="s">
        <v>44</v>
      </c>
      <c r="C71" s="11"/>
      <c r="D71" s="11"/>
      <c r="E71" s="12"/>
      <c r="F71" s="11"/>
    </row>
    <row r="72" spans="1:6">
      <c r="A72" s="2"/>
      <c r="B72" s="8" t="s">
        <v>11</v>
      </c>
      <c r="C72" s="11">
        <f>[1]M!G343</f>
        <v>30.240000000000002</v>
      </c>
      <c r="D72" s="11">
        <f>'[1]Rate Analysis.'!P113</f>
        <v>5099.9040000000005</v>
      </c>
      <c r="E72" s="12" t="s">
        <v>16</v>
      </c>
      <c r="F72" s="11">
        <f>ROUND(C72*D72,0)</f>
        <v>154221</v>
      </c>
    </row>
    <row r="73" spans="1:6">
      <c r="A73" s="2"/>
      <c r="B73" s="8" t="s">
        <v>24</v>
      </c>
      <c r="C73" s="11">
        <f>[1]M!G348</f>
        <v>4.2486750000000004</v>
      </c>
      <c r="D73" s="11">
        <f>'[1]Rate Analysis.'!R113</f>
        <v>5147.0848000000005</v>
      </c>
      <c r="E73" s="12" t="s">
        <v>16</v>
      </c>
      <c r="F73" s="11">
        <f>ROUND(C73*D73,0)</f>
        <v>21868</v>
      </c>
    </row>
    <row r="74" spans="1:6" ht="94.5">
      <c r="A74" s="2">
        <v>29</v>
      </c>
      <c r="B74" s="8" t="s">
        <v>45</v>
      </c>
      <c r="C74" s="11"/>
      <c r="D74" s="11"/>
      <c r="E74" s="12"/>
      <c r="F74" s="11"/>
    </row>
    <row r="75" spans="1:6">
      <c r="A75" s="2"/>
      <c r="B75" s="8" t="s">
        <v>11</v>
      </c>
      <c r="C75" s="11">
        <f>[1]M!G352</f>
        <v>3.24</v>
      </c>
      <c r="D75" s="11">
        <f>'[1]Rate Analysis.'!P117</f>
        <v>2978.7885000000001</v>
      </c>
      <c r="E75" s="12" t="s">
        <v>16</v>
      </c>
      <c r="F75" s="11">
        <f>ROUND(C75*D75,0)</f>
        <v>9651</v>
      </c>
    </row>
    <row r="76" spans="1:6">
      <c r="A76" s="2"/>
      <c r="B76" s="8" t="s">
        <v>24</v>
      </c>
      <c r="C76" s="11">
        <f>[1]M!G355</f>
        <v>0.54</v>
      </c>
      <c r="D76" s="11">
        <f>'[1]Rate Analysis.'!R117</f>
        <v>3006.3462</v>
      </c>
      <c r="E76" s="12" t="s">
        <v>16</v>
      </c>
      <c r="F76" s="11">
        <f>ROUND(C76*D76,0)</f>
        <v>1623</v>
      </c>
    </row>
    <row r="77" spans="1:6" ht="94.5">
      <c r="A77" s="2">
        <v>30</v>
      </c>
      <c r="B77" s="24" t="s">
        <v>46</v>
      </c>
      <c r="C77" s="20"/>
      <c r="D77" s="20"/>
      <c r="E77" s="20"/>
      <c r="F77" s="11"/>
    </row>
    <row r="78" spans="1:6">
      <c r="A78" s="2"/>
      <c r="B78" s="8" t="s">
        <v>11</v>
      </c>
      <c r="C78" s="11">
        <f>[1]M!G359</f>
        <v>9.4500000000000011</v>
      </c>
      <c r="D78" s="11">
        <f>'[1]Rate Analysis.'!P121</f>
        <v>8727.7139999999999</v>
      </c>
      <c r="E78" s="12" t="s">
        <v>16</v>
      </c>
      <c r="F78" s="11">
        <f>ROUND(C78*D78,0)</f>
        <v>82477</v>
      </c>
    </row>
    <row r="79" spans="1:6" ht="63">
      <c r="A79" s="2">
        <v>31</v>
      </c>
      <c r="B79" s="25" t="s">
        <v>47</v>
      </c>
      <c r="C79" s="11"/>
      <c r="D79" s="11"/>
      <c r="E79" s="12"/>
      <c r="F79" s="11"/>
    </row>
    <row r="80" spans="1:6">
      <c r="A80" s="2"/>
      <c r="B80" s="8" t="s">
        <v>11</v>
      </c>
      <c r="C80" s="11">
        <f>[1]M!G364</f>
        <v>341</v>
      </c>
      <c r="D80" s="11">
        <f>'[1]Rate Analysis.'!P125</f>
        <v>134.208</v>
      </c>
      <c r="E80" s="12" t="s">
        <v>16</v>
      </c>
      <c r="F80" s="11">
        <f>ROUND(C80*D80,0)</f>
        <v>45765</v>
      </c>
    </row>
    <row r="81" spans="1:10">
      <c r="A81" s="2"/>
      <c r="B81" s="8" t="s">
        <v>24</v>
      </c>
      <c r="C81" s="11">
        <f>[1]M!G377</f>
        <v>48</v>
      </c>
      <c r="D81" s="11">
        <f>'[1]Rate Analysis.'!R125</f>
        <v>135.4496</v>
      </c>
      <c r="E81" s="12" t="s">
        <v>16</v>
      </c>
      <c r="F81" s="11">
        <f>ROUND(C81*D81,0)</f>
        <v>6502</v>
      </c>
    </row>
    <row r="82" spans="1:10" ht="63">
      <c r="A82" s="2">
        <v>32</v>
      </c>
      <c r="B82" s="8" t="s">
        <v>48</v>
      </c>
      <c r="C82" s="18"/>
      <c r="D82" s="18"/>
      <c r="E82" s="18"/>
      <c r="F82" s="17"/>
    </row>
    <row r="83" spans="1:10">
      <c r="A83" s="2"/>
      <c r="B83" s="8" t="s">
        <v>11</v>
      </c>
      <c r="C83" s="17">
        <f>[1]M!G386</f>
        <v>164.41900000000004</v>
      </c>
      <c r="D83" s="17">
        <f>'[1]Rate Analysis.'!P129</f>
        <v>206.67810680000002</v>
      </c>
      <c r="E83" s="18" t="s">
        <v>16</v>
      </c>
      <c r="F83" s="17">
        <f>ROUND(C83*D83,0)</f>
        <v>33982</v>
      </c>
      <c r="J83" s="26"/>
    </row>
    <row r="84" spans="1:10">
      <c r="A84" s="2"/>
      <c r="B84" s="8" t="s">
        <v>24</v>
      </c>
      <c r="C84" s="17">
        <f>[1]M!G395</f>
        <v>181.98630000000003</v>
      </c>
      <c r="D84" s="17">
        <f>'[1]Rate Analysis.'!R129</f>
        <v>208.56856496000003</v>
      </c>
      <c r="E84" s="18" t="s">
        <v>16</v>
      </c>
      <c r="F84" s="17">
        <f>ROUND(C84*D84,0)</f>
        <v>37957</v>
      </c>
      <c r="J84" s="26"/>
    </row>
    <row r="85" spans="1:10" ht="63">
      <c r="A85" s="2">
        <v>33</v>
      </c>
      <c r="B85" s="8" t="s">
        <v>49</v>
      </c>
      <c r="C85" s="12"/>
      <c r="D85" s="12"/>
      <c r="E85" s="12"/>
      <c r="F85" s="11"/>
    </row>
    <row r="86" spans="1:10">
      <c r="A86" s="2"/>
      <c r="B86" s="8" t="s">
        <v>11</v>
      </c>
      <c r="C86" s="11">
        <f>[1]M!G425</f>
        <v>866.52700000000004</v>
      </c>
      <c r="D86" s="11">
        <f>'[1]Rate Analysis.'!P133</f>
        <v>387.090825</v>
      </c>
      <c r="E86" s="12" t="s">
        <v>16</v>
      </c>
      <c r="F86" s="11">
        <f>ROUND(C86*D86,0)</f>
        <v>335425</v>
      </c>
    </row>
    <row r="87" spans="1:10">
      <c r="A87" s="2"/>
      <c r="B87" s="8" t="s">
        <v>24</v>
      </c>
      <c r="C87" s="11">
        <f>[1]M!G442</f>
        <v>368.60550000000001</v>
      </c>
      <c r="D87" s="11">
        <f>'[1]Rate Analysis.'!R133</f>
        <v>390.60568999999998</v>
      </c>
      <c r="E87" s="12" t="s">
        <v>16</v>
      </c>
      <c r="F87" s="11">
        <f>ROUND(C87*D87,0)</f>
        <v>143979</v>
      </c>
    </row>
    <row r="88" spans="1:10" ht="63">
      <c r="A88" s="2">
        <v>34</v>
      </c>
      <c r="B88" s="8" t="s">
        <v>50</v>
      </c>
      <c r="C88" s="11"/>
      <c r="D88" s="11"/>
      <c r="E88" s="12"/>
      <c r="F88" s="11"/>
    </row>
    <row r="89" spans="1:10">
      <c r="A89" s="2"/>
      <c r="B89" s="8" t="s">
        <v>24</v>
      </c>
      <c r="C89" s="11">
        <f>[1]M!G447</f>
        <v>1</v>
      </c>
      <c r="D89" s="11">
        <f>'[1]Rate Analysis.'!R137</f>
        <v>281.40749399999999</v>
      </c>
      <c r="E89" s="12" t="s">
        <v>16</v>
      </c>
      <c r="F89" s="11">
        <f>ROUND(C89*D89,0)</f>
        <v>281</v>
      </c>
    </row>
    <row r="90" spans="1:10" ht="141.75">
      <c r="A90" s="2">
        <v>35</v>
      </c>
      <c r="B90" s="8" t="s">
        <v>51</v>
      </c>
      <c r="C90" s="12"/>
      <c r="D90" s="12"/>
      <c r="E90" s="12"/>
      <c r="F90" s="11"/>
    </row>
    <row r="91" spans="1:10">
      <c r="A91" s="2"/>
      <c r="B91" s="8" t="s">
        <v>11</v>
      </c>
      <c r="C91" s="11">
        <f>[1]M!G455</f>
        <v>1011.49</v>
      </c>
      <c r="D91" s="11">
        <f>'[1]Rate Analysis.'!P141</f>
        <v>632.67406900000003</v>
      </c>
      <c r="E91" s="12" t="s">
        <v>16</v>
      </c>
      <c r="F91" s="11">
        <f>ROUND(C91*D91,0)</f>
        <v>639943</v>
      </c>
    </row>
    <row r="92" spans="1:10">
      <c r="A92" s="2"/>
      <c r="B92" s="8" t="s">
        <v>24</v>
      </c>
      <c r="C92" s="11">
        <f>[1]M!G469</f>
        <v>245.55450000000008</v>
      </c>
      <c r="D92" s="11">
        <f>'[1]Rate Analysis.'!R141</f>
        <v>638.43772680000006</v>
      </c>
      <c r="E92" s="12" t="s">
        <v>16</v>
      </c>
      <c r="F92" s="11">
        <f>ROUND(C92*D92,0)</f>
        <v>156771</v>
      </c>
    </row>
    <row r="93" spans="1:10" ht="94.5">
      <c r="A93" s="2">
        <v>36</v>
      </c>
      <c r="B93" s="8" t="s">
        <v>52</v>
      </c>
      <c r="C93" s="11"/>
      <c r="D93" s="11"/>
      <c r="E93" s="12"/>
      <c r="F93" s="11"/>
    </row>
    <row r="94" spans="1:10">
      <c r="A94" s="2"/>
      <c r="B94" s="8" t="s">
        <v>11</v>
      </c>
      <c r="C94" s="11">
        <f>[1]M!G473</f>
        <v>1030.9460000000001</v>
      </c>
      <c r="D94" s="11">
        <f>'[1]Rate Analysis.'!P145</f>
        <v>91.219499999999996</v>
      </c>
      <c r="E94" s="12" t="s">
        <v>16</v>
      </c>
      <c r="F94" s="11">
        <f>ROUND(C94*D94,0)</f>
        <v>94042</v>
      </c>
    </row>
    <row r="95" spans="1:10">
      <c r="A95" s="2"/>
      <c r="B95" s="8" t="s">
        <v>24</v>
      </c>
      <c r="C95" s="11">
        <f>[1]M!G476</f>
        <v>551.59180000000003</v>
      </c>
      <c r="D95" s="11">
        <f>'[1]Rate Analysis.'!R145</f>
        <v>92.063400000000001</v>
      </c>
      <c r="E95" s="12" t="s">
        <v>16</v>
      </c>
      <c r="F95" s="11">
        <f>ROUND(C95*D95,0)</f>
        <v>50781</v>
      </c>
    </row>
    <row r="96" spans="1:10" ht="126">
      <c r="A96" s="2">
        <v>37</v>
      </c>
      <c r="B96" s="8" t="s">
        <v>53</v>
      </c>
      <c r="C96" s="12"/>
      <c r="D96" s="12"/>
      <c r="E96" s="12"/>
      <c r="F96" s="11"/>
      <c r="G96" s="27"/>
    </row>
    <row r="97" spans="1:7">
      <c r="A97" s="2"/>
      <c r="B97" s="8" t="s">
        <v>11</v>
      </c>
      <c r="C97" s="11">
        <f>[1]M!G480</f>
        <v>18.614999999999998</v>
      </c>
      <c r="D97" s="11">
        <f>'[1]Rate Analysis.'!P149</f>
        <v>409.135604</v>
      </c>
      <c r="E97" s="12" t="s">
        <v>16</v>
      </c>
      <c r="F97" s="11">
        <f>ROUND(C97*D97,0)</f>
        <v>7616</v>
      </c>
    </row>
    <row r="98" spans="1:7">
      <c r="A98" s="2"/>
      <c r="B98" s="8" t="s">
        <v>24</v>
      </c>
      <c r="C98" s="11">
        <f>[1]M!G484</f>
        <v>124.89710000000001</v>
      </c>
      <c r="D98" s="11">
        <f>'[1]Rate Analysis.'!R149</f>
        <v>412.84022879999998</v>
      </c>
      <c r="E98" s="12" t="s">
        <v>16</v>
      </c>
      <c r="F98" s="11">
        <f>ROUND(C98*D98,0)</f>
        <v>51563</v>
      </c>
    </row>
    <row r="99" spans="1:7" ht="126">
      <c r="A99" s="2">
        <v>38</v>
      </c>
      <c r="B99" s="8" t="s">
        <v>54</v>
      </c>
      <c r="C99" s="12"/>
      <c r="D99" s="12"/>
      <c r="E99" s="12"/>
      <c r="F99" s="11"/>
    </row>
    <row r="100" spans="1:7">
      <c r="A100" s="2"/>
      <c r="B100" s="8" t="s">
        <v>11</v>
      </c>
      <c r="C100" s="11">
        <f>[1]M!G490</f>
        <v>6.75</v>
      </c>
      <c r="D100" s="11">
        <f>'[1]Rate Analysis.'!P153</f>
        <v>1201.4300810000002</v>
      </c>
      <c r="E100" s="12" t="s">
        <v>16</v>
      </c>
      <c r="F100" s="11">
        <f>ROUND(C100*D100,0)</f>
        <v>8110</v>
      </c>
    </row>
    <row r="101" spans="1:7">
      <c r="A101" s="2"/>
      <c r="B101" s="8" t="s">
        <v>24</v>
      </c>
      <c r="C101" s="11">
        <f>[1]M!G499</f>
        <v>91.089500000000001</v>
      </c>
      <c r="D101" s="11">
        <f>'[1]Rate Analysis.'!R153</f>
        <v>1212.0566532000003</v>
      </c>
      <c r="E101" s="12" t="s">
        <v>16</v>
      </c>
      <c r="F101" s="11">
        <f>ROUND(C101*D101,0)</f>
        <v>110406</v>
      </c>
    </row>
    <row r="102" spans="1:7" ht="126">
      <c r="A102" s="2">
        <v>39</v>
      </c>
      <c r="B102" s="28" t="s">
        <v>55</v>
      </c>
      <c r="C102" s="12"/>
      <c r="D102" s="12"/>
      <c r="E102" s="12"/>
      <c r="F102" s="11"/>
    </row>
    <row r="103" spans="1:7">
      <c r="A103" s="2"/>
      <c r="B103" s="8" t="s">
        <v>11</v>
      </c>
      <c r="C103" s="11">
        <f>[1]M!G506</f>
        <v>162.03600000000003</v>
      </c>
      <c r="D103" s="11">
        <f>'[1]Rate Analysis.'!P157</f>
        <v>1274.01136</v>
      </c>
      <c r="E103" s="12" t="s">
        <v>16</v>
      </c>
      <c r="F103" s="11">
        <f>ROUND(C103*D103,0)</f>
        <v>206436</v>
      </c>
    </row>
    <row r="104" spans="1:7">
      <c r="A104" s="2"/>
      <c r="B104" s="8" t="s">
        <v>24</v>
      </c>
      <c r="C104" s="11">
        <f>[1]M!G523</f>
        <v>6.0960000000000001</v>
      </c>
      <c r="D104" s="11">
        <f>'[1]Rate Analysis.'!R157</f>
        <v>1285.3029919999999</v>
      </c>
      <c r="E104" s="12" t="s">
        <v>16</v>
      </c>
      <c r="F104" s="11">
        <f>ROUND(C104*D104,0)</f>
        <v>7835</v>
      </c>
    </row>
    <row r="105" spans="1:7" ht="110.25">
      <c r="A105" s="2">
        <v>40</v>
      </c>
      <c r="B105" s="8" t="s">
        <v>56</v>
      </c>
      <c r="C105" s="12"/>
      <c r="D105" s="12"/>
      <c r="E105" s="12"/>
      <c r="F105" s="11"/>
    </row>
    <row r="106" spans="1:7">
      <c r="A106" s="2"/>
      <c r="B106" s="8" t="s">
        <v>24</v>
      </c>
      <c r="C106" s="11">
        <f>[1]M!G528</f>
        <v>20.04</v>
      </c>
      <c r="D106" s="11">
        <f>'[1]Rate Analysis.'!R161</f>
        <v>1191.9508532</v>
      </c>
      <c r="E106" s="12" t="s">
        <v>16</v>
      </c>
      <c r="F106" s="11">
        <f>ROUND(C106*D106,0)</f>
        <v>23887</v>
      </c>
    </row>
    <row r="107" spans="1:7" ht="78.75">
      <c r="A107" s="2">
        <v>41</v>
      </c>
      <c r="B107" s="8" t="s">
        <v>57</v>
      </c>
      <c r="C107" s="12"/>
      <c r="D107" s="12"/>
      <c r="E107" s="12"/>
      <c r="F107" s="11"/>
    </row>
    <row r="108" spans="1:7">
      <c r="A108" s="2"/>
      <c r="B108" s="8" t="s">
        <v>24</v>
      </c>
      <c r="C108" s="11">
        <f>[1]M!G546</f>
        <v>89.942999999999998</v>
      </c>
      <c r="D108" s="11">
        <f>'[1]Rate Analysis.'!R165</f>
        <v>1289.5357919999999</v>
      </c>
      <c r="E108" s="12" t="s">
        <v>16</v>
      </c>
      <c r="F108" s="11">
        <f>ROUND(C108*D108,0)</f>
        <v>115985</v>
      </c>
    </row>
    <row r="109" spans="1:7" ht="204.75">
      <c r="A109" s="2">
        <v>42</v>
      </c>
      <c r="B109" s="8" t="s">
        <v>58</v>
      </c>
      <c r="C109" s="12"/>
      <c r="D109" s="12"/>
      <c r="E109" s="12"/>
      <c r="F109" s="11"/>
    </row>
    <row r="110" spans="1:7">
      <c r="A110" s="2"/>
      <c r="B110" s="8" t="s">
        <v>11</v>
      </c>
      <c r="C110" s="17">
        <f>[1]M!G552</f>
        <v>2.214</v>
      </c>
      <c r="D110" s="11">
        <f>'[1]Rate Analysis.'!P169</f>
        <v>14057.975046000001</v>
      </c>
      <c r="E110" s="12" t="s">
        <v>59</v>
      </c>
      <c r="F110" s="11">
        <f>ROUND(C110*D110,0)</f>
        <v>31124</v>
      </c>
      <c r="G110" s="29">
        <v>3.78</v>
      </c>
    </row>
    <row r="111" spans="1:7">
      <c r="A111" s="2"/>
      <c r="B111" s="8" t="s">
        <v>24</v>
      </c>
      <c r="C111" s="11">
        <f>[1]M!G556</f>
        <v>3.6562499999999996</v>
      </c>
      <c r="D111" s="11">
        <f>'[1]Rate Analysis.'!R169</f>
        <v>14187.535951200001</v>
      </c>
      <c r="E111" s="12" t="s">
        <v>59</v>
      </c>
      <c r="F111" s="11">
        <f>ROUND(C111*D111,0)</f>
        <v>51873</v>
      </c>
    </row>
    <row r="112" spans="1:7" ht="110.25">
      <c r="A112" s="2">
        <v>43</v>
      </c>
      <c r="B112" s="8" t="s">
        <v>60</v>
      </c>
      <c r="C112" s="12"/>
      <c r="D112" s="12"/>
      <c r="E112" s="12"/>
      <c r="F112" s="11"/>
    </row>
    <row r="113" spans="1:6">
      <c r="A113" s="2"/>
      <c r="B113" s="8" t="s">
        <v>11</v>
      </c>
      <c r="C113" s="11">
        <f>[1]M!G562</f>
        <v>34.799999999999997</v>
      </c>
      <c r="D113" s="11">
        <f>'[1]Rate Analysis.'!P173</f>
        <v>4165.7975459999998</v>
      </c>
      <c r="E113" s="12" t="s">
        <v>16</v>
      </c>
      <c r="F113" s="11">
        <f>ROUND(C113*D113,0)</f>
        <v>144970</v>
      </c>
    </row>
    <row r="114" spans="1:6">
      <c r="A114" s="2"/>
      <c r="B114" s="8" t="s">
        <v>24</v>
      </c>
      <c r="C114" s="11">
        <f>[1]M!G566</f>
        <v>9.0299999999999994</v>
      </c>
      <c r="D114" s="11">
        <f>'[1]Rate Analysis.'!R173</f>
        <v>4203.8389511999994</v>
      </c>
      <c r="E114" s="12" t="s">
        <v>16</v>
      </c>
      <c r="F114" s="11">
        <f>ROUND(C114*D114,0)</f>
        <v>37961</v>
      </c>
    </row>
    <row r="115" spans="1:6" ht="252">
      <c r="A115" s="14">
        <v>44</v>
      </c>
      <c r="B115" s="8" t="s">
        <v>61</v>
      </c>
      <c r="C115" s="12"/>
      <c r="D115" s="12"/>
      <c r="E115" s="12"/>
      <c r="F115" s="11"/>
    </row>
    <row r="116" spans="1:6">
      <c r="A116" s="2"/>
      <c r="B116" s="8" t="s">
        <v>11</v>
      </c>
      <c r="C116" s="11">
        <f>[1]M!G570</f>
        <v>153.69750000000002</v>
      </c>
      <c r="D116" s="11">
        <f>'[1]Rate Analysis.'!P177</f>
        <v>6540.7615250000008</v>
      </c>
      <c r="E116" s="12" t="s">
        <v>59</v>
      </c>
      <c r="F116" s="11">
        <f>ROUND(C116*D116,0)</f>
        <v>1005299</v>
      </c>
    </row>
    <row r="117" spans="1:6" ht="63">
      <c r="A117" s="2">
        <v>45</v>
      </c>
      <c r="B117" s="8" t="s">
        <v>62</v>
      </c>
      <c r="C117" s="12"/>
      <c r="D117" s="12"/>
      <c r="E117" s="12"/>
      <c r="F117" s="11"/>
    </row>
    <row r="118" spans="1:6">
      <c r="A118" s="2"/>
      <c r="B118" s="8" t="s">
        <v>11</v>
      </c>
      <c r="C118" s="11">
        <f>[1]M!G576</f>
        <v>2.4624000000000001</v>
      </c>
      <c r="D118" s="11">
        <f>'[1]Rate Analysis.'!P181</f>
        <v>4113.6269649999995</v>
      </c>
      <c r="E118" s="12" t="s">
        <v>16</v>
      </c>
      <c r="F118" s="11">
        <f>ROUND(C118*D118,0)</f>
        <v>10129</v>
      </c>
    </row>
    <row r="119" spans="1:6">
      <c r="A119" s="2"/>
      <c r="B119" s="8" t="s">
        <v>24</v>
      </c>
      <c r="C119" s="11">
        <f>[1]M!G581</f>
        <v>8.968</v>
      </c>
      <c r="D119" s="11">
        <f>'[1]Rate Analysis.'!R181</f>
        <v>4150.4216979999992</v>
      </c>
      <c r="E119" s="12" t="s">
        <v>16</v>
      </c>
      <c r="F119" s="11">
        <f>ROUND(C119*D119,0)</f>
        <v>37221</v>
      </c>
    </row>
    <row r="120" spans="1:6" ht="94.5">
      <c r="A120" s="2">
        <v>46</v>
      </c>
      <c r="B120" s="8" t="s">
        <v>63</v>
      </c>
      <c r="C120" s="11"/>
      <c r="D120" s="11"/>
      <c r="E120" s="12"/>
      <c r="F120" s="11"/>
    </row>
    <row r="121" spans="1:6">
      <c r="A121" s="2"/>
      <c r="B121" s="8" t="s">
        <v>11</v>
      </c>
      <c r="C121" s="11">
        <f>[1]M!G585</f>
        <v>668.25</v>
      </c>
      <c r="D121" s="11">
        <f>'[1]Rate Analysis.'!P185</f>
        <v>929.60754600000007</v>
      </c>
      <c r="E121" s="12" t="s">
        <v>16</v>
      </c>
      <c r="F121" s="11">
        <f>ROUND(C121*D121,0)</f>
        <v>621210</v>
      </c>
    </row>
    <row r="122" spans="1:6" ht="48">
      <c r="A122" s="2">
        <v>47</v>
      </c>
      <c r="B122" s="30" t="s">
        <v>64</v>
      </c>
      <c r="C122" s="13"/>
      <c r="D122" s="13"/>
      <c r="E122" s="13"/>
      <c r="F122" s="13"/>
    </row>
    <row r="123" spans="1:6">
      <c r="A123" s="2"/>
      <c r="B123" s="8" t="s">
        <v>11</v>
      </c>
      <c r="C123" s="11">
        <f>[1]M!G590</f>
        <v>507.26</v>
      </c>
      <c r="D123" s="11">
        <f>'[1]Rate Analysis.'!P189</f>
        <v>1263.2915810000002</v>
      </c>
      <c r="E123" s="12" t="s">
        <v>41</v>
      </c>
      <c r="F123" s="11">
        <f>ROUND(C123*D123,0)</f>
        <v>640817</v>
      </c>
    </row>
    <row r="124" spans="1:6">
      <c r="A124" s="2"/>
      <c r="B124" s="8" t="s">
        <v>24</v>
      </c>
      <c r="C124" s="11">
        <f>[1]M!G593</f>
        <v>1</v>
      </c>
      <c r="D124" s="11">
        <f>'[1]Rate Analysis.'!R189</f>
        <v>1274.4904532000003</v>
      </c>
      <c r="E124" s="12" t="s">
        <v>41</v>
      </c>
      <c r="F124" s="11">
        <f>ROUND(C124*D124,0)</f>
        <v>1274</v>
      </c>
    </row>
    <row r="125" spans="1:6" ht="63">
      <c r="A125" s="2">
        <v>48</v>
      </c>
      <c r="B125" s="8" t="s">
        <v>65</v>
      </c>
      <c r="C125" s="11"/>
      <c r="D125" s="11"/>
      <c r="E125" s="12"/>
      <c r="F125" s="11"/>
    </row>
    <row r="126" spans="1:6">
      <c r="A126" s="2"/>
      <c r="B126" s="8" t="s">
        <v>11</v>
      </c>
      <c r="C126" s="11">
        <f>[1]M!G597</f>
        <v>80</v>
      </c>
      <c r="D126" s="11">
        <f>'[1]Rate Analysis.'!P193</f>
        <v>423.59399999999999</v>
      </c>
      <c r="E126" s="12" t="s">
        <v>41</v>
      </c>
      <c r="F126" s="11">
        <f>ROUND(C126*D126,0)</f>
        <v>33888</v>
      </c>
    </row>
    <row r="127" spans="1:6">
      <c r="A127" s="2"/>
      <c r="B127" s="8" t="s">
        <v>24</v>
      </c>
      <c r="C127" s="11">
        <f>[1]M!G600</f>
        <v>30</v>
      </c>
      <c r="D127" s="11">
        <f>'[1]Rate Analysis.'!R193</f>
        <v>427.51279999999997</v>
      </c>
      <c r="E127" s="12" t="s">
        <v>41</v>
      </c>
      <c r="F127" s="11">
        <f>ROUND(C127*D127,0)</f>
        <v>12825</v>
      </c>
    </row>
    <row r="128" spans="1:6" ht="63">
      <c r="A128" s="2">
        <v>49</v>
      </c>
      <c r="B128" s="8" t="s">
        <v>66</v>
      </c>
      <c r="C128" s="11"/>
      <c r="D128" s="11"/>
      <c r="E128" s="12"/>
      <c r="F128" s="11"/>
    </row>
    <row r="129" spans="1:6">
      <c r="A129" s="2"/>
      <c r="B129" s="8" t="s">
        <v>11</v>
      </c>
      <c r="C129" s="11">
        <f>[1]M!G604</f>
        <v>105</v>
      </c>
      <c r="D129" s="11">
        <f>'[1]Rate Analysis.'!P197</f>
        <v>274.70699999999999</v>
      </c>
      <c r="E129" s="12" t="s">
        <v>41</v>
      </c>
      <c r="F129" s="11">
        <f>ROUND(C129*D129,0)</f>
        <v>28844</v>
      </c>
    </row>
    <row r="130" spans="1:6">
      <c r="A130" s="2"/>
      <c r="B130" s="8" t="s">
        <v>24</v>
      </c>
      <c r="C130" s="11">
        <f>[1]M!G607</f>
        <v>30</v>
      </c>
      <c r="D130" s="11">
        <f>'[1]Rate Analysis.'!R197</f>
        <v>277.2484</v>
      </c>
      <c r="E130" s="12" t="s">
        <v>41</v>
      </c>
      <c r="F130" s="11">
        <f>ROUND(C130*D130,0)</f>
        <v>8317</v>
      </c>
    </row>
    <row r="131" spans="1:6" ht="63">
      <c r="A131" s="2">
        <v>50</v>
      </c>
      <c r="B131" s="8" t="s">
        <v>67</v>
      </c>
      <c r="C131" s="11"/>
      <c r="D131" s="11"/>
      <c r="E131" s="12"/>
      <c r="F131" s="11"/>
    </row>
    <row r="132" spans="1:6">
      <c r="A132" s="2"/>
      <c r="B132" s="8" t="s">
        <v>11</v>
      </c>
      <c r="C132" s="11">
        <f>[1]M!G611</f>
        <v>35</v>
      </c>
      <c r="D132" s="11">
        <f>'[1]Rate Analysis.'!P201</f>
        <v>225.42750000000001</v>
      </c>
      <c r="E132" s="12" t="s">
        <v>41</v>
      </c>
      <c r="F132" s="11">
        <f>ROUND(C132*D132,0)</f>
        <v>7890</v>
      </c>
    </row>
    <row r="133" spans="1:6">
      <c r="A133" s="2"/>
      <c r="B133" s="8" t="s">
        <v>24</v>
      </c>
      <c r="C133" s="11">
        <f>[1]M!G614</f>
        <v>40</v>
      </c>
      <c r="D133" s="11">
        <f>'[1]Rate Analysis.'!R201</f>
        <v>227.51300000000001</v>
      </c>
      <c r="E133" s="12" t="s">
        <v>41</v>
      </c>
      <c r="F133" s="11">
        <f>ROUND(C133*D133,0)</f>
        <v>9101</v>
      </c>
    </row>
    <row r="134" spans="1:6" ht="63">
      <c r="A134" s="2">
        <v>51</v>
      </c>
      <c r="B134" s="8" t="s">
        <v>68</v>
      </c>
      <c r="C134" s="11"/>
      <c r="D134" s="11"/>
      <c r="E134" s="12"/>
      <c r="F134" s="11"/>
    </row>
    <row r="135" spans="1:6">
      <c r="A135" s="2"/>
      <c r="B135" s="8" t="s">
        <v>11</v>
      </c>
      <c r="C135" s="11">
        <f>[1]M!G618</f>
        <v>50</v>
      </c>
      <c r="D135" s="11">
        <f>'[1]Rate Analysis.'!P205</f>
        <v>199.215</v>
      </c>
      <c r="E135" s="12" t="s">
        <v>41</v>
      </c>
      <c r="F135" s="11">
        <f>ROUND(C135*D135,0)</f>
        <v>9961</v>
      </c>
    </row>
    <row r="136" spans="1:6">
      <c r="A136" s="2"/>
      <c r="B136" s="8" t="s">
        <v>24</v>
      </c>
      <c r="C136" s="11">
        <f>[1]M!G621</f>
        <v>50</v>
      </c>
      <c r="D136" s="11">
        <f>'[1]Rate Analysis.'!R205</f>
        <v>201.05799999999999</v>
      </c>
      <c r="E136" s="12" t="s">
        <v>41</v>
      </c>
      <c r="F136" s="11">
        <f>ROUND(C136*D136,0)</f>
        <v>10053</v>
      </c>
    </row>
    <row r="137" spans="1:6" ht="63">
      <c r="A137" s="2">
        <v>52</v>
      </c>
      <c r="B137" s="8" t="s">
        <v>69</v>
      </c>
      <c r="C137" s="11"/>
      <c r="D137" s="11"/>
      <c r="E137" s="12"/>
      <c r="F137" s="11"/>
    </row>
    <row r="138" spans="1:6">
      <c r="A138" s="2"/>
      <c r="B138" s="8" t="s">
        <v>11</v>
      </c>
      <c r="C138" s="11">
        <f>[1]M!G625</f>
        <v>10</v>
      </c>
      <c r="D138" s="11">
        <f>'[1]Rate Analysis.'!P209</f>
        <v>599.74199999999996</v>
      </c>
      <c r="E138" s="12" t="s">
        <v>70</v>
      </c>
      <c r="F138" s="11">
        <f>ROUND(C138*D138,0)</f>
        <v>5997</v>
      </c>
    </row>
    <row r="139" spans="1:6">
      <c r="A139" s="2"/>
      <c r="B139" s="8" t="s">
        <v>24</v>
      </c>
      <c r="C139" s="11">
        <f>[1]M!G628</f>
        <v>10</v>
      </c>
      <c r="D139" s="11">
        <f>'[1]Rate Analysis.'!R209</f>
        <v>605.29039999999998</v>
      </c>
      <c r="E139" s="12" t="s">
        <v>70</v>
      </c>
      <c r="F139" s="11">
        <f>ROUND(C139*D139,0)</f>
        <v>6053</v>
      </c>
    </row>
    <row r="140" spans="1:6" ht="63">
      <c r="A140" s="2">
        <v>53</v>
      </c>
      <c r="B140" s="8" t="s">
        <v>71</v>
      </c>
      <c r="C140" s="11"/>
      <c r="D140" s="11"/>
      <c r="E140" s="12"/>
      <c r="F140" s="11"/>
    </row>
    <row r="141" spans="1:6">
      <c r="A141" s="2"/>
      <c r="B141" s="8" t="s">
        <v>11</v>
      </c>
      <c r="C141" s="11">
        <f>[1]M!G632</f>
        <v>1</v>
      </c>
      <c r="D141" s="11">
        <f>'[1]Rate Analysis.'!P213</f>
        <v>9693.3824999999997</v>
      </c>
      <c r="E141" s="12" t="s">
        <v>70</v>
      </c>
      <c r="F141" s="11">
        <f>ROUND(C141*D141,0)</f>
        <v>9693</v>
      </c>
    </row>
    <row r="142" spans="1:6">
      <c r="A142" s="2"/>
      <c r="B142" s="8" t="s">
        <v>24</v>
      </c>
      <c r="C142" s="11">
        <f>[1]M!G635</f>
        <v>1</v>
      </c>
      <c r="D142" s="11">
        <f>'[1]Rate Analysis.'!R213</f>
        <v>9783.0589999999993</v>
      </c>
      <c r="E142" s="12" t="s">
        <v>70</v>
      </c>
      <c r="F142" s="11">
        <f>ROUND(C142*D142,0)</f>
        <v>9783</v>
      </c>
    </row>
    <row r="143" spans="1:6" ht="63">
      <c r="A143" s="2">
        <v>54</v>
      </c>
      <c r="B143" s="8" t="s">
        <v>72</v>
      </c>
      <c r="C143" s="11"/>
      <c r="D143" s="11"/>
      <c r="E143" s="12"/>
      <c r="F143" s="11"/>
    </row>
    <row r="144" spans="1:6">
      <c r="A144" s="2"/>
      <c r="B144" s="8" t="s">
        <v>11</v>
      </c>
      <c r="C144" s="11">
        <f>[1]M!G639</f>
        <v>4</v>
      </c>
      <c r="D144" s="11">
        <f>'[1]Rate Analysis.'!P217</f>
        <v>772.74450000000002</v>
      </c>
      <c r="E144" s="12" t="s">
        <v>70</v>
      </c>
      <c r="F144" s="11">
        <f>ROUND(C144*D144,0)</f>
        <v>3091</v>
      </c>
    </row>
    <row r="145" spans="1:6">
      <c r="A145" s="2"/>
      <c r="B145" s="8" t="s">
        <v>24</v>
      </c>
      <c r="C145" s="11">
        <f>[1]M!G642</f>
        <v>4</v>
      </c>
      <c r="D145" s="11">
        <f>'[1]Rate Analysis.'!R217</f>
        <v>779.89340000000004</v>
      </c>
      <c r="E145" s="12" t="s">
        <v>70</v>
      </c>
      <c r="F145" s="11">
        <f>ROUND(C145*D145,0)</f>
        <v>3120</v>
      </c>
    </row>
    <row r="146" spans="1:6" ht="63">
      <c r="A146" s="2">
        <v>55</v>
      </c>
      <c r="B146" s="8" t="s">
        <v>73</v>
      </c>
      <c r="C146" s="11"/>
      <c r="D146" s="11"/>
      <c r="E146" s="12"/>
      <c r="F146" s="11"/>
    </row>
    <row r="147" spans="1:6">
      <c r="A147" s="2"/>
      <c r="B147" s="8" t="s">
        <v>24</v>
      </c>
      <c r="C147" s="11">
        <f>[1]M!G646</f>
        <v>5</v>
      </c>
      <c r="D147" s="11">
        <f>'[1]Rate Analysis.'!R221</f>
        <v>268.78280000000001</v>
      </c>
      <c r="E147" s="12" t="s">
        <v>70</v>
      </c>
      <c r="F147" s="11">
        <f>ROUND(C147*D147,0)</f>
        <v>1344</v>
      </c>
    </row>
    <row r="148" spans="1:6" ht="47.25">
      <c r="A148" s="2">
        <v>56</v>
      </c>
      <c r="B148" s="8" t="s">
        <v>74</v>
      </c>
      <c r="C148" s="11"/>
      <c r="D148" s="11"/>
      <c r="E148" s="12"/>
      <c r="F148" s="11"/>
    </row>
    <row r="149" spans="1:6">
      <c r="A149" s="2"/>
      <c r="B149" s="8" t="s">
        <v>24</v>
      </c>
      <c r="C149" s="11">
        <f>[1]M!G650</f>
        <v>5</v>
      </c>
      <c r="D149" s="11">
        <f>'[1]Rate Analysis.'!R225</f>
        <v>790.47540000000004</v>
      </c>
      <c r="E149" s="12" t="s">
        <v>70</v>
      </c>
      <c r="F149" s="11">
        <f>ROUND(C149*D149,0)</f>
        <v>3952</v>
      </c>
    </row>
    <row r="150" spans="1:6" ht="78.75">
      <c r="A150" s="2">
        <v>57</v>
      </c>
      <c r="B150" s="8" t="s">
        <v>75</v>
      </c>
      <c r="C150" s="11"/>
      <c r="D150" s="11"/>
      <c r="E150" s="12"/>
      <c r="F150" s="11"/>
    </row>
    <row r="151" spans="1:6">
      <c r="A151" s="2"/>
      <c r="B151" s="8" t="s">
        <v>11</v>
      </c>
      <c r="C151" s="11">
        <f>[1]M!G654</f>
        <v>2</v>
      </c>
      <c r="D151" s="11">
        <f>'[1]Rate Analysis.'!P229</f>
        <v>3399.2370000000001</v>
      </c>
      <c r="E151" s="12" t="s">
        <v>70</v>
      </c>
      <c r="F151" s="11">
        <f>ROUND(C151*D151,0)</f>
        <v>6798</v>
      </c>
    </row>
    <row r="152" spans="1:6" ht="78.75">
      <c r="A152" s="2">
        <v>58</v>
      </c>
      <c r="B152" s="8" t="s">
        <v>76</v>
      </c>
      <c r="C152" s="11"/>
      <c r="D152" s="11"/>
      <c r="E152" s="12"/>
      <c r="F152" s="11"/>
    </row>
    <row r="153" spans="1:6">
      <c r="A153" s="2"/>
      <c r="B153" s="8" t="s">
        <v>11</v>
      </c>
      <c r="C153" s="11">
        <f>[1]M!G658</f>
        <v>4</v>
      </c>
      <c r="D153" s="11">
        <f>'[1]Rate Analysis.'!P233</f>
        <v>5575.9229999999998</v>
      </c>
      <c r="E153" s="12" t="s">
        <v>70</v>
      </c>
      <c r="F153" s="11">
        <f>ROUND(C153*D153,0)</f>
        <v>22304</v>
      </c>
    </row>
    <row r="154" spans="1:6" ht="63">
      <c r="A154" s="2">
        <v>59</v>
      </c>
      <c r="B154" s="8" t="s">
        <v>77</v>
      </c>
      <c r="C154" s="11"/>
      <c r="D154" s="11"/>
      <c r="E154" s="12"/>
      <c r="F154" s="11"/>
    </row>
    <row r="155" spans="1:6">
      <c r="A155" s="2"/>
      <c r="B155" s="8" t="s">
        <v>11</v>
      </c>
      <c r="C155" s="11">
        <f>[1]M!G662</f>
        <v>2</v>
      </c>
      <c r="D155" s="11">
        <f>'[1]Rate Analysis.'!P237</f>
        <v>15218.977500000001</v>
      </c>
      <c r="E155" s="12" t="s">
        <v>70</v>
      </c>
      <c r="F155" s="11">
        <f>ROUND(C155*D155,0)</f>
        <v>30438</v>
      </c>
    </row>
    <row r="156" spans="1:6" ht="47.25">
      <c r="A156" s="2">
        <v>60</v>
      </c>
      <c r="B156" s="8" t="s">
        <v>78</v>
      </c>
      <c r="C156" s="11"/>
      <c r="D156" s="11"/>
      <c r="E156" s="12"/>
      <c r="F156" s="11"/>
    </row>
    <row r="157" spans="1:6">
      <c r="A157" s="2"/>
      <c r="B157" s="8" t="s">
        <v>11</v>
      </c>
      <c r="C157" s="11">
        <f>[1]M!G666</f>
        <v>15</v>
      </c>
      <c r="D157" s="11">
        <f>'[1]Rate Analysis.'!P241</f>
        <v>491.74650000000003</v>
      </c>
      <c r="E157" s="12" t="s">
        <v>70</v>
      </c>
      <c r="F157" s="11">
        <f>ROUND(C157*D157,0)</f>
        <v>7376</v>
      </c>
    </row>
    <row r="158" spans="1:6" ht="47.25">
      <c r="A158" s="2">
        <v>61</v>
      </c>
      <c r="B158" s="8" t="s">
        <v>79</v>
      </c>
      <c r="C158" s="11"/>
      <c r="D158" s="11"/>
      <c r="E158" s="12"/>
      <c r="F158" s="11"/>
    </row>
    <row r="159" spans="1:6">
      <c r="A159" s="2"/>
      <c r="B159" s="8" t="s">
        <v>11</v>
      </c>
      <c r="C159" s="11">
        <f>[1]M!G670</f>
        <v>5</v>
      </c>
      <c r="D159" s="11">
        <f>'[1]Rate Analysis.'!P245</f>
        <v>157.27500000000001</v>
      </c>
      <c r="E159" s="12" t="s">
        <v>70</v>
      </c>
      <c r="F159" s="11">
        <f>ROUND(C159*D159,0)</f>
        <v>786</v>
      </c>
    </row>
    <row r="160" spans="1:6">
      <c r="A160" s="2"/>
      <c r="B160" s="8" t="s">
        <v>24</v>
      </c>
      <c r="C160" s="11">
        <f>[1]M!G673</f>
        <v>5</v>
      </c>
      <c r="D160" s="11">
        <f>'[1]Rate Analysis.'!R245</f>
        <v>158.73000000000002</v>
      </c>
      <c r="E160" s="12" t="s">
        <v>70</v>
      </c>
      <c r="F160" s="11">
        <f>ROUND(C160*D160,0)</f>
        <v>794</v>
      </c>
    </row>
    <row r="161" spans="1:6" ht="94.5">
      <c r="A161" s="2">
        <v>62</v>
      </c>
      <c r="B161" s="31" t="s">
        <v>80</v>
      </c>
      <c r="C161" s="13"/>
      <c r="D161" s="13"/>
      <c r="E161" s="13"/>
      <c r="F161" s="13"/>
    </row>
    <row r="162" spans="1:6">
      <c r="A162" s="2"/>
      <c r="B162" s="32" t="s">
        <v>11</v>
      </c>
      <c r="C162" s="11">
        <f>[1]M!G676</f>
        <v>120</v>
      </c>
      <c r="D162" s="11">
        <f>'[1]Rate Analysis.'!P249</f>
        <v>547.31700000000001</v>
      </c>
      <c r="E162" s="12" t="s">
        <v>41</v>
      </c>
      <c r="F162" s="11">
        <f>ROUND(C162*D162,0)</f>
        <v>65678</v>
      </c>
    </row>
    <row r="163" spans="1:6" ht="94.5">
      <c r="A163" s="2">
        <v>63</v>
      </c>
      <c r="B163" s="33" t="s">
        <v>81</v>
      </c>
      <c r="C163" s="13"/>
      <c r="D163" s="13"/>
      <c r="E163" s="13"/>
      <c r="F163" s="13"/>
    </row>
    <row r="164" spans="1:6">
      <c r="A164" s="2"/>
      <c r="B164" s="33" t="s">
        <v>11</v>
      </c>
      <c r="C164" s="11">
        <f>[1]M!G678</f>
        <v>8</v>
      </c>
      <c r="D164" s="11">
        <f>'[1]Rate Analysis.'!P253</f>
        <v>12863.46405</v>
      </c>
      <c r="E164" s="12" t="s">
        <v>70</v>
      </c>
      <c r="F164" s="11">
        <f>ROUND(C164*D164,0)</f>
        <v>102908</v>
      </c>
    </row>
    <row r="165" spans="1:6" ht="78.75">
      <c r="A165" s="2">
        <v>64</v>
      </c>
      <c r="B165" s="34" t="s">
        <v>82</v>
      </c>
      <c r="C165" s="13"/>
      <c r="D165" s="13"/>
      <c r="E165" s="13"/>
      <c r="F165" s="13"/>
    </row>
    <row r="166" spans="1:6">
      <c r="A166" s="2"/>
      <c r="B166" s="8" t="s">
        <v>11</v>
      </c>
      <c r="C166" s="11">
        <f>[1]M!G680</f>
        <v>4</v>
      </c>
      <c r="D166" s="11">
        <f>'[1]Rate Analysis.'!P257</f>
        <v>10100.54522</v>
      </c>
      <c r="E166" s="12" t="s">
        <v>70</v>
      </c>
      <c r="F166" s="11">
        <f>ROUND(C166*D166,0)</f>
        <v>40402</v>
      </c>
    </row>
    <row r="167" spans="1:6" ht="94.5">
      <c r="A167" s="2">
        <v>65</v>
      </c>
      <c r="B167" s="8" t="s">
        <v>83</v>
      </c>
      <c r="C167" s="13"/>
      <c r="D167" s="13"/>
      <c r="E167" s="13"/>
      <c r="F167" s="13"/>
    </row>
    <row r="168" spans="1:6">
      <c r="A168" s="2"/>
      <c r="B168" s="8" t="s">
        <v>11</v>
      </c>
      <c r="C168" s="11">
        <f>[1]M!G682</f>
        <v>4</v>
      </c>
      <c r="D168" s="11">
        <f>'[1]Rate Analysis.'!P261</f>
        <v>8406.2905499999997</v>
      </c>
      <c r="E168" s="12" t="s">
        <v>70</v>
      </c>
      <c r="F168" s="11">
        <f>ROUND(C168*D168,0)</f>
        <v>33625</v>
      </c>
    </row>
    <row r="169" spans="1:6" ht="63">
      <c r="A169" s="2">
        <v>66</v>
      </c>
      <c r="B169" s="8" t="s">
        <v>84</v>
      </c>
      <c r="C169" s="13"/>
      <c r="D169" s="13"/>
      <c r="E169" s="13"/>
      <c r="F169" s="13"/>
    </row>
    <row r="170" spans="1:6">
      <c r="A170" s="2"/>
      <c r="B170" s="8" t="s">
        <v>11</v>
      </c>
      <c r="C170" s="11">
        <f>[1]M!G686</f>
        <v>25</v>
      </c>
      <c r="D170" s="11">
        <f>'[1]Rate Analysis.'!P265</f>
        <v>739.1925</v>
      </c>
      <c r="E170" s="12" t="s">
        <v>41</v>
      </c>
      <c r="F170" s="11">
        <f>ROUND(C170*D170,0)</f>
        <v>18480</v>
      </c>
    </row>
    <row r="171" spans="1:6" ht="110.25">
      <c r="A171" s="2">
        <v>67</v>
      </c>
      <c r="B171" s="8" t="s">
        <v>85</v>
      </c>
      <c r="C171" s="11"/>
      <c r="D171" s="11"/>
      <c r="E171" s="12"/>
      <c r="F171" s="11"/>
    </row>
    <row r="172" spans="1:6">
      <c r="A172" s="2"/>
      <c r="B172" s="8" t="s">
        <v>11</v>
      </c>
      <c r="C172" s="11">
        <f>[1]M!G689</f>
        <v>15</v>
      </c>
      <c r="D172" s="11">
        <f>'[1]Rate Analysis.'!P269</f>
        <v>413.10899999999998</v>
      </c>
      <c r="E172" s="12" t="s">
        <v>70</v>
      </c>
      <c r="F172" s="11">
        <f>ROUND(C172*D172,0)</f>
        <v>6197</v>
      </c>
    </row>
    <row r="173" spans="1:6">
      <c r="A173" s="2"/>
      <c r="B173" s="8" t="s">
        <v>24</v>
      </c>
      <c r="C173" s="11">
        <f>[1]M!G691</f>
        <v>12</v>
      </c>
      <c r="D173" s="11">
        <f>'[1]Rate Analysis.'!R269</f>
        <v>416.93079999999998</v>
      </c>
      <c r="E173" s="12" t="s">
        <v>70</v>
      </c>
      <c r="F173" s="11">
        <f>ROUND(C173*D173,0)</f>
        <v>5003</v>
      </c>
    </row>
    <row r="174" spans="1:6" ht="78.75">
      <c r="A174" s="2">
        <v>68</v>
      </c>
      <c r="B174" s="8" t="s">
        <v>86</v>
      </c>
      <c r="C174" s="12"/>
      <c r="D174" s="12"/>
      <c r="E174" s="12"/>
      <c r="F174" s="11"/>
    </row>
    <row r="175" spans="1:6">
      <c r="A175" s="2"/>
      <c r="B175" s="8" t="s">
        <v>11</v>
      </c>
      <c r="C175" s="11">
        <f>[1]M!G694</f>
        <v>2042.4360000000001</v>
      </c>
      <c r="D175" s="11">
        <f>'[1]Rate Analysis.'!P273</f>
        <v>35.649000000000001</v>
      </c>
      <c r="E175" s="12" t="s">
        <v>87</v>
      </c>
      <c r="F175" s="11">
        <f>ROUND(C175*D175,0)</f>
        <v>72811</v>
      </c>
    </row>
    <row r="176" spans="1:6">
      <c r="A176" s="2"/>
      <c r="B176" s="8" t="s">
        <v>24</v>
      </c>
      <c r="C176" s="11">
        <f>[1]M!G696</f>
        <v>551.59180000000003</v>
      </c>
      <c r="D176" s="11">
        <f>'[1]Rate Analysis.'!R273</f>
        <v>35.9788</v>
      </c>
      <c r="E176" s="12" t="s">
        <v>87</v>
      </c>
      <c r="F176" s="11">
        <f>ROUND(C176*D176,0)</f>
        <v>19846</v>
      </c>
    </row>
    <row r="177" spans="1:6" ht="63">
      <c r="A177" s="2">
        <v>69</v>
      </c>
      <c r="B177" s="8" t="s">
        <v>88</v>
      </c>
      <c r="C177" s="11"/>
      <c r="D177" s="11"/>
      <c r="E177" s="12"/>
      <c r="F177" s="11"/>
    </row>
    <row r="178" spans="1:6">
      <c r="A178" s="2"/>
      <c r="B178" s="8" t="s">
        <v>11</v>
      </c>
      <c r="C178" s="11">
        <f>[1]M!G700</f>
        <v>1030.9460000000001</v>
      </c>
      <c r="D178" s="11">
        <f>'[1]Rate Analysis.'!P277</f>
        <v>203.40899999999999</v>
      </c>
      <c r="E178" s="12" t="s">
        <v>16</v>
      </c>
      <c r="F178" s="11">
        <f>ROUND(C178*D178,0)</f>
        <v>209704</v>
      </c>
    </row>
    <row r="179" spans="1:6">
      <c r="A179" s="2"/>
      <c r="B179" s="8" t="s">
        <v>24</v>
      </c>
      <c r="C179" s="11">
        <f>[1]M!G703</f>
        <v>368.60550000000001</v>
      </c>
      <c r="D179" s="11">
        <f>'[1]Rate Analysis.'!R277</f>
        <v>205.29079999999999</v>
      </c>
      <c r="E179" s="12" t="s">
        <v>16</v>
      </c>
      <c r="F179" s="11">
        <f>ROUND(C179*D179,0)</f>
        <v>75671</v>
      </c>
    </row>
    <row r="180" spans="1:6" ht="110.25">
      <c r="A180" s="2">
        <v>70</v>
      </c>
      <c r="B180" s="31" t="s">
        <v>89</v>
      </c>
      <c r="C180" s="12"/>
      <c r="D180" s="12"/>
      <c r="E180" s="12"/>
      <c r="F180" s="11"/>
    </row>
    <row r="181" spans="1:6">
      <c r="A181" s="2"/>
      <c r="B181" s="8" t="s">
        <v>11</v>
      </c>
      <c r="C181" s="11">
        <f>[1]M!G707</f>
        <v>1011.49</v>
      </c>
      <c r="D181" s="11">
        <f>'[1]Rate Analysis.'!P281</f>
        <v>226.476</v>
      </c>
      <c r="E181" s="12" t="s">
        <v>16</v>
      </c>
      <c r="F181" s="11">
        <f>ROUND(C181*D181,0)</f>
        <v>229078</v>
      </c>
    </row>
    <row r="182" spans="1:6">
      <c r="A182" s="2"/>
      <c r="B182" s="8" t="s">
        <v>24</v>
      </c>
      <c r="C182" s="11">
        <f>[1]M!G710</f>
        <v>245.55450000000008</v>
      </c>
      <c r="D182" s="11">
        <f>'[1]Rate Analysis.'!R281</f>
        <v>228.5712</v>
      </c>
      <c r="E182" s="12" t="s">
        <v>16</v>
      </c>
      <c r="F182" s="11">
        <f>ROUND(C182*D182,0)</f>
        <v>56127</v>
      </c>
    </row>
    <row r="183" spans="1:6" ht="94.5">
      <c r="A183" s="2">
        <v>71</v>
      </c>
      <c r="B183" s="31" t="s">
        <v>90</v>
      </c>
      <c r="C183" s="12"/>
      <c r="D183" s="12"/>
      <c r="E183" s="12"/>
      <c r="F183" s="11"/>
    </row>
    <row r="184" spans="1:6">
      <c r="A184" s="2"/>
      <c r="B184" s="8" t="s">
        <v>24</v>
      </c>
      <c r="C184" s="11">
        <f>[1]M!G715</f>
        <v>121.89710000000001</v>
      </c>
      <c r="D184" s="11">
        <f>'[1]Rate Analysis.'!R285</f>
        <v>607.79399999999998</v>
      </c>
      <c r="E184" s="12" t="s">
        <v>16</v>
      </c>
      <c r="F184" s="11">
        <f>ROUND(C184*D184,0)</f>
        <v>74088</v>
      </c>
    </row>
    <row r="185" spans="1:6" ht="63">
      <c r="A185" s="2">
        <v>72</v>
      </c>
      <c r="B185" s="8" t="s">
        <v>91</v>
      </c>
      <c r="C185" s="11"/>
      <c r="D185" s="11"/>
      <c r="E185" s="12"/>
      <c r="F185" s="11"/>
    </row>
    <row r="186" spans="1:6">
      <c r="A186" s="2"/>
      <c r="B186" s="8" t="s">
        <v>11</v>
      </c>
      <c r="C186" s="11">
        <f>[1]M!G718</f>
        <v>200</v>
      </c>
      <c r="D186" s="11">
        <f>'[1]Rate Analysis.'!P289</f>
        <v>50.328000000000003</v>
      </c>
      <c r="E186" s="12" t="s">
        <v>41</v>
      </c>
      <c r="F186" s="11">
        <f>ROUND(C186*D186,0)</f>
        <v>10066</v>
      </c>
    </row>
    <row r="187" spans="1:6">
      <c r="A187" s="2"/>
      <c r="B187" s="8" t="s">
        <v>24</v>
      </c>
      <c r="C187" s="11">
        <f>[1]M!G722</f>
        <v>200</v>
      </c>
      <c r="D187" s="11">
        <f>'[1]Rate Analysis.'!R289</f>
        <v>50.793600000000005</v>
      </c>
      <c r="E187" s="12" t="s">
        <v>41</v>
      </c>
      <c r="F187" s="11">
        <f>ROUND(C187*D187,0)</f>
        <v>10159</v>
      </c>
    </row>
    <row r="188" spans="1:6" ht="47.25">
      <c r="A188" s="2">
        <v>73</v>
      </c>
      <c r="B188" s="8" t="s">
        <v>92</v>
      </c>
      <c r="C188" s="11"/>
      <c r="D188" s="11"/>
      <c r="E188" s="12"/>
      <c r="F188" s="11"/>
    </row>
    <row r="189" spans="1:6">
      <c r="A189" s="2"/>
      <c r="B189" s="8" t="s">
        <v>11</v>
      </c>
      <c r="C189" s="11">
        <f>[1]M!G726</f>
        <v>100</v>
      </c>
      <c r="D189" s="11">
        <f>'[1]Rate Analysis.'!P293</f>
        <v>47.182499999999997</v>
      </c>
      <c r="E189" s="12" t="s">
        <v>41</v>
      </c>
      <c r="F189" s="11">
        <f>ROUND(C189*D189,0)</f>
        <v>4718</v>
      </c>
    </row>
    <row r="190" spans="1:6">
      <c r="A190" s="2"/>
      <c r="B190" s="8" t="s">
        <v>24</v>
      </c>
      <c r="C190" s="11">
        <f>[1]M!G729</f>
        <v>100</v>
      </c>
      <c r="D190" s="11">
        <f>'[1]Rate Analysis.'!R293</f>
        <v>47.619</v>
      </c>
      <c r="E190" s="12" t="s">
        <v>41</v>
      </c>
      <c r="F190" s="11">
        <f>ROUND(C190*D190,0)</f>
        <v>4762</v>
      </c>
    </row>
    <row r="191" spans="1:6" ht="47.25">
      <c r="A191" s="2">
        <v>74</v>
      </c>
      <c r="B191" s="8" t="s">
        <v>93</v>
      </c>
      <c r="C191" s="12"/>
      <c r="D191" s="12"/>
      <c r="E191" s="12"/>
      <c r="F191" s="11"/>
    </row>
    <row r="192" spans="1:6">
      <c r="A192" s="2"/>
      <c r="B192" s="8" t="s">
        <v>11</v>
      </c>
      <c r="C192" s="11">
        <f>[1]M!G741</f>
        <v>21.15</v>
      </c>
      <c r="D192" s="11">
        <f>'[1]Rate Analysis.'!P297</f>
        <v>69.200999999999993</v>
      </c>
      <c r="E192" s="12" t="s">
        <v>16</v>
      </c>
      <c r="F192" s="11">
        <f>ROUND(C192*D192,0)</f>
        <v>1464</v>
      </c>
    </row>
    <row r="193" spans="1:6">
      <c r="A193" s="2"/>
      <c r="B193" s="8" t="s">
        <v>24</v>
      </c>
      <c r="C193" s="11">
        <f>[1]M!G752</f>
        <v>20.759999999999998</v>
      </c>
      <c r="D193" s="11">
        <f>'[1]Rate Analysis.'!R297</f>
        <v>69.841199999999986</v>
      </c>
      <c r="E193" s="12" t="s">
        <v>16</v>
      </c>
      <c r="F193" s="11">
        <f>ROUND(C193*D193,0)</f>
        <v>1450</v>
      </c>
    </row>
    <row r="194" spans="1:6" ht="31.5">
      <c r="A194" s="2">
        <v>75</v>
      </c>
      <c r="B194" s="8" t="s">
        <v>94</v>
      </c>
      <c r="C194" s="11"/>
      <c r="D194" s="11"/>
      <c r="E194" s="12"/>
      <c r="F194" s="11"/>
    </row>
    <row r="195" spans="1:6">
      <c r="A195" s="2"/>
      <c r="B195" s="8" t="s">
        <v>11</v>
      </c>
      <c r="C195" s="11">
        <f>[1]M!G757</f>
        <v>2</v>
      </c>
      <c r="D195" s="11">
        <f>'[1]Rate Analysis.'!P301</f>
        <v>2765.6300459999998</v>
      </c>
      <c r="E195" s="12" t="s">
        <v>95</v>
      </c>
      <c r="F195" s="11">
        <f>ROUND(C195*D195,0)</f>
        <v>5531</v>
      </c>
    </row>
    <row r="196" spans="1:6" ht="63">
      <c r="A196" s="2">
        <v>76</v>
      </c>
      <c r="B196" s="8" t="s">
        <v>96</v>
      </c>
      <c r="C196" s="11"/>
      <c r="D196" s="11"/>
      <c r="E196" s="12"/>
      <c r="F196" s="11"/>
    </row>
    <row r="197" spans="1:6">
      <c r="A197" s="2"/>
      <c r="B197" s="8" t="s">
        <v>11</v>
      </c>
      <c r="C197" s="11">
        <f>[1]M!G760</f>
        <v>6</v>
      </c>
      <c r="D197" s="11">
        <f>'[1]Rate Analysis.'!P305</f>
        <v>1058.9849999999999</v>
      </c>
      <c r="E197" s="12" t="s">
        <v>97</v>
      </c>
      <c r="F197" s="11">
        <f>ROUND(C197*D197,0)</f>
        <v>6354</v>
      </c>
    </row>
    <row r="198" spans="1:6">
      <c r="A198" s="2"/>
      <c r="B198" s="8" t="s">
        <v>24</v>
      </c>
      <c r="C198" s="11">
        <f>[1]M!G762</f>
        <v>6</v>
      </c>
      <c r="D198" s="11">
        <f>'[1]Rate Analysis.'!R305</f>
        <v>1068.7819999999999</v>
      </c>
      <c r="E198" s="12" t="s">
        <v>97</v>
      </c>
      <c r="F198" s="11">
        <f>ROUND(C198*D198,0)</f>
        <v>6413</v>
      </c>
    </row>
    <row r="199" spans="1:6" ht="78.75">
      <c r="A199" s="2">
        <v>77</v>
      </c>
      <c r="B199" s="34" t="s">
        <v>98</v>
      </c>
      <c r="C199" s="11"/>
      <c r="D199" s="11"/>
      <c r="E199" s="12"/>
      <c r="F199" s="11"/>
    </row>
    <row r="200" spans="1:6">
      <c r="A200" s="2"/>
      <c r="B200" s="8" t="s">
        <v>11</v>
      </c>
      <c r="C200" s="11">
        <f>[1]M!G765</f>
        <v>10000</v>
      </c>
      <c r="D200" s="11">
        <f>'[1]Rate Analysis.'!P309</f>
        <v>11.5335</v>
      </c>
      <c r="E200" s="12" t="s">
        <v>99</v>
      </c>
      <c r="F200" s="11">
        <f>ROUND(C200*D200,0)</f>
        <v>115335</v>
      </c>
    </row>
    <row r="201" spans="1:6">
      <c r="A201" s="2"/>
      <c r="B201" s="8" t="s">
        <v>24</v>
      </c>
      <c r="C201" s="17">
        <f>[1]M!G768</f>
        <v>4000</v>
      </c>
      <c r="D201" s="11">
        <f>'[1]Rate Analysis.'!R309</f>
        <v>11.6402</v>
      </c>
      <c r="E201" s="12" t="s">
        <v>99</v>
      </c>
      <c r="F201" s="11">
        <f>ROUND(C201*D201,0)</f>
        <v>46561</v>
      </c>
    </row>
    <row r="202" spans="1:6" ht="63">
      <c r="A202" s="2">
        <v>78</v>
      </c>
      <c r="B202" s="8" t="s">
        <v>100</v>
      </c>
      <c r="C202" s="12"/>
      <c r="D202" s="12"/>
      <c r="E202" s="12"/>
      <c r="F202" s="11"/>
    </row>
    <row r="203" spans="1:6">
      <c r="A203" s="35"/>
      <c r="B203" s="8" t="s">
        <v>11</v>
      </c>
      <c r="C203" s="11">
        <f>[1]M!G774</f>
        <v>30.240000000000002</v>
      </c>
      <c r="D203" s="11">
        <f>'[1]Rate Analysis.'!P313</f>
        <v>1647.1935000000001</v>
      </c>
      <c r="E203" s="12" t="s">
        <v>87</v>
      </c>
      <c r="F203" s="11">
        <f>ROUND(C203*D203,0)</f>
        <v>49811</v>
      </c>
    </row>
    <row r="204" spans="1:6">
      <c r="A204" s="35"/>
      <c r="B204" s="8" t="s">
        <v>24</v>
      </c>
      <c r="C204" s="11">
        <f>[1]M!G780</f>
        <v>22.905000000000001</v>
      </c>
      <c r="D204" s="11">
        <f>'[1]Rate Analysis.'!R313</f>
        <v>1662.4322000000002</v>
      </c>
      <c r="E204" s="12" t="s">
        <v>87</v>
      </c>
      <c r="F204" s="11">
        <f>ROUND(C204*D204,0)</f>
        <v>38078</v>
      </c>
    </row>
    <row r="205" spans="1:6" ht="126">
      <c r="A205" s="2">
        <v>79</v>
      </c>
      <c r="B205" s="31" t="s">
        <v>101</v>
      </c>
      <c r="C205" s="12"/>
      <c r="D205" s="12"/>
      <c r="E205" s="12"/>
      <c r="F205" s="11"/>
    </row>
    <row r="206" spans="1:6">
      <c r="A206" s="35"/>
      <c r="B206" s="8" t="s">
        <v>11</v>
      </c>
      <c r="C206" s="11">
        <f>[1]M!G784</f>
        <v>12</v>
      </c>
      <c r="D206" s="11">
        <f>'[1]Rate Analysis.'!P317</f>
        <v>4108.0230000000001</v>
      </c>
      <c r="E206" s="12" t="s">
        <v>87</v>
      </c>
      <c r="F206" s="11">
        <f>ROUND(C206*D206,0)</f>
        <v>49296</v>
      </c>
    </row>
    <row r="207" spans="1:6">
      <c r="A207" s="35"/>
      <c r="B207" s="8" t="s">
        <v>24</v>
      </c>
      <c r="C207" s="11">
        <f>[1]M!G787</f>
        <v>12</v>
      </c>
      <c r="D207" s="11">
        <f>'[1]Rate Analysis.'!R317</f>
        <v>4146.0276000000003</v>
      </c>
      <c r="E207" s="12" t="s">
        <v>87</v>
      </c>
      <c r="F207" s="11">
        <f>ROUND(C207*D207,0)</f>
        <v>49752</v>
      </c>
    </row>
    <row r="208" spans="1:6" ht="126">
      <c r="A208" s="2">
        <v>80</v>
      </c>
      <c r="B208" s="33" t="s">
        <v>102</v>
      </c>
      <c r="C208" s="13"/>
      <c r="D208" s="13"/>
      <c r="E208" s="13"/>
      <c r="F208" s="13"/>
    </row>
    <row r="209" spans="1:6">
      <c r="A209" s="2"/>
      <c r="B209" s="33" t="s">
        <v>24</v>
      </c>
      <c r="C209" s="36">
        <f>[1]M!G791</f>
        <v>3</v>
      </c>
      <c r="D209" s="11">
        <f>'[1]Rate Analysis.'!R321</f>
        <v>2753.4364</v>
      </c>
      <c r="E209" s="12" t="s">
        <v>87</v>
      </c>
      <c r="F209" s="11">
        <f>ROUND(C209*D209,0)</f>
        <v>8260</v>
      </c>
    </row>
    <row r="210" spans="1:6" ht="78.75">
      <c r="A210" s="2">
        <v>81</v>
      </c>
      <c r="B210" s="31" t="s">
        <v>103</v>
      </c>
      <c r="C210" s="13"/>
      <c r="D210" s="13"/>
      <c r="E210" s="13"/>
      <c r="F210" s="13"/>
    </row>
    <row r="211" spans="1:6">
      <c r="A211" s="2"/>
      <c r="B211" s="33" t="s">
        <v>11</v>
      </c>
      <c r="C211" s="37">
        <f>[1]M!G804</f>
        <v>39.760000000000005</v>
      </c>
      <c r="D211" s="11">
        <f>'[1]Rate Analysis.'!P325</f>
        <v>4383.73236</v>
      </c>
      <c r="E211" s="12" t="s">
        <v>87</v>
      </c>
      <c r="F211" s="11">
        <f>ROUND(C211*D211,0)</f>
        <v>174297</v>
      </c>
    </row>
    <row r="212" spans="1:6">
      <c r="A212" s="2"/>
      <c r="B212" s="33" t="s">
        <v>24</v>
      </c>
      <c r="C212" s="37">
        <f>[1]M!G822</f>
        <v>26.194000000000003</v>
      </c>
      <c r="D212" s="11">
        <f>'[1]Rate Analysis.'!R325</f>
        <v>4423.7941920000003</v>
      </c>
      <c r="E212" s="12" t="s">
        <v>87</v>
      </c>
      <c r="F212" s="11">
        <f>ROUND(C212*D212,0)</f>
        <v>115877</v>
      </c>
    </row>
    <row r="213" spans="1:6" ht="63">
      <c r="A213" s="2">
        <v>82</v>
      </c>
      <c r="B213" s="8" t="s">
        <v>104</v>
      </c>
      <c r="C213" s="13"/>
      <c r="D213" s="13"/>
      <c r="E213" s="13"/>
      <c r="F213" s="13"/>
    </row>
    <row r="214" spans="1:6">
      <c r="A214" s="2"/>
      <c r="B214" s="8" t="s">
        <v>11</v>
      </c>
      <c r="C214" s="11">
        <f>[1]M!G825</f>
        <v>35</v>
      </c>
      <c r="D214" s="11">
        <f>'[1]Rate Analysis.'!P329</f>
        <v>523.20150000000001</v>
      </c>
      <c r="E214" s="12" t="s">
        <v>41</v>
      </c>
      <c r="F214" s="11">
        <f>ROUND(C214*D214,0)</f>
        <v>18312</v>
      </c>
    </row>
    <row r="215" spans="1:6">
      <c r="A215" s="2"/>
      <c r="B215" s="8" t="s">
        <v>24</v>
      </c>
      <c r="C215" s="11">
        <f>[1]M!G827</f>
        <v>35</v>
      </c>
      <c r="D215" s="11">
        <f>'[1]Rate Analysis.'!R329</f>
        <v>528.04179999999997</v>
      </c>
      <c r="E215" s="12" t="s">
        <v>41</v>
      </c>
      <c r="F215" s="11">
        <f>ROUND(C215*D215,0)</f>
        <v>18481</v>
      </c>
    </row>
    <row r="216" spans="1:6" ht="63">
      <c r="A216" s="2">
        <v>83</v>
      </c>
      <c r="B216" s="8" t="s">
        <v>105</v>
      </c>
      <c r="C216" s="13"/>
      <c r="D216" s="13"/>
      <c r="E216" s="13"/>
      <c r="F216" s="13"/>
    </row>
    <row r="217" spans="1:6">
      <c r="A217" s="2"/>
      <c r="B217" s="8" t="s">
        <v>11</v>
      </c>
      <c r="C217" s="11">
        <f>[1]M!G830</f>
        <v>50</v>
      </c>
      <c r="D217" s="11">
        <f>'[1]Rate Analysis.'!P333</f>
        <v>703.54349999999999</v>
      </c>
      <c r="E217" s="12" t="s">
        <v>41</v>
      </c>
      <c r="F217" s="11">
        <f>ROUND(C217*D217,0)</f>
        <v>35177</v>
      </c>
    </row>
    <row r="218" spans="1:6">
      <c r="A218" s="2"/>
      <c r="B218" s="8" t="s">
        <v>24</v>
      </c>
      <c r="C218" s="11">
        <f>[1]M!G832</f>
        <v>50</v>
      </c>
      <c r="D218" s="11">
        <f>'[1]Rate Analysis.'!R333</f>
        <v>710.05219999999997</v>
      </c>
      <c r="E218" s="12" t="s">
        <v>41</v>
      </c>
      <c r="F218" s="11">
        <f>ROUND(C218*D218,0)</f>
        <v>35503</v>
      </c>
    </row>
    <row r="219" spans="1:6" ht="252">
      <c r="A219" s="2">
        <v>84</v>
      </c>
      <c r="B219" s="28" t="s">
        <v>106</v>
      </c>
      <c r="C219" s="11"/>
      <c r="D219" s="11"/>
      <c r="E219" s="12"/>
      <c r="F219" s="11"/>
    </row>
    <row r="220" spans="1:6">
      <c r="A220" s="2"/>
      <c r="B220" s="8" t="s">
        <v>24</v>
      </c>
      <c r="C220" s="11">
        <f>[1]M!G838</f>
        <v>79.45150000000001</v>
      </c>
      <c r="D220" s="11">
        <f>'[1]Rate Analysis.'!R337</f>
        <v>1139.6813999999999</v>
      </c>
      <c r="E220" s="12" t="s">
        <v>87</v>
      </c>
      <c r="F220" s="11">
        <f>ROUND(C220*D220,0)</f>
        <v>90549</v>
      </c>
    </row>
    <row r="221" spans="1:6" ht="94.5">
      <c r="A221" s="2">
        <v>85</v>
      </c>
      <c r="B221" s="28" t="s">
        <v>107</v>
      </c>
      <c r="C221" s="11"/>
      <c r="D221" s="11"/>
      <c r="E221" s="12"/>
      <c r="F221" s="11"/>
    </row>
    <row r="222" spans="1:6">
      <c r="A222" s="2"/>
      <c r="B222" s="8" t="s">
        <v>24</v>
      </c>
      <c r="C222" s="11">
        <f>[1]M!G844</f>
        <v>79.45150000000001</v>
      </c>
      <c r="D222" s="11">
        <f>'[1]Rate Analysis.'!R341</f>
        <v>1153.4380000000001</v>
      </c>
      <c r="E222" s="12" t="s">
        <v>87</v>
      </c>
      <c r="F222" s="11">
        <f>ROUND(C222*D222,0)</f>
        <v>91642</v>
      </c>
    </row>
    <row r="223" spans="1:6" ht="48">
      <c r="A223" s="2">
        <v>86</v>
      </c>
      <c r="B223" s="38" t="s">
        <v>108</v>
      </c>
      <c r="C223" s="11"/>
      <c r="D223" s="11"/>
      <c r="E223" s="12"/>
      <c r="F223" s="11"/>
    </row>
    <row r="224" spans="1:6">
      <c r="A224" s="2"/>
      <c r="B224" s="8" t="s">
        <v>11</v>
      </c>
      <c r="C224" s="11">
        <f>[1]M!G850</f>
        <v>556.70000000000005</v>
      </c>
      <c r="D224" s="11">
        <f>'[1]Rate Analysis.'!P345</f>
        <v>401.57549999999998</v>
      </c>
      <c r="E224" s="12" t="s">
        <v>87</v>
      </c>
      <c r="F224" s="11">
        <f>ROUND(C224*D224,0)</f>
        <v>223557</v>
      </c>
    </row>
    <row r="225" spans="1:7" ht="94.5">
      <c r="A225" s="2">
        <v>87</v>
      </c>
      <c r="B225" s="39" t="s">
        <v>109</v>
      </c>
      <c r="C225" s="11"/>
      <c r="D225" s="11"/>
      <c r="E225" s="12"/>
      <c r="F225" s="11"/>
    </row>
    <row r="226" spans="1:7">
      <c r="A226" s="2"/>
      <c r="B226" s="8" t="s">
        <v>11</v>
      </c>
      <c r="C226" s="11">
        <f>[1]M!G855</f>
        <v>16.701000000000001</v>
      </c>
      <c r="D226" s="11">
        <f>'[1]Rate Analysis.'!P349</f>
        <v>96277.464000000007</v>
      </c>
      <c r="E226" s="12" t="s">
        <v>110</v>
      </c>
      <c r="F226" s="11">
        <f>ROUND(C226*D226,0)</f>
        <v>1607930</v>
      </c>
    </row>
    <row r="227" spans="1:7" ht="47.25">
      <c r="A227" s="2">
        <v>88</v>
      </c>
      <c r="B227" s="40" t="s">
        <v>111</v>
      </c>
      <c r="C227" s="11"/>
      <c r="D227" s="11"/>
      <c r="E227" s="12"/>
      <c r="F227" s="11"/>
    </row>
    <row r="228" spans="1:7">
      <c r="A228" s="2"/>
      <c r="B228" s="8" t="s">
        <v>11</v>
      </c>
      <c r="C228" s="11">
        <f>[1]M!G858</f>
        <v>4</v>
      </c>
      <c r="D228" s="11">
        <f>'[1]Rate Analysis.'!P353</f>
        <v>15218.977500000001</v>
      </c>
      <c r="E228" s="12" t="s">
        <v>87</v>
      </c>
      <c r="F228" s="11">
        <f>ROUND(C228*D228,0)</f>
        <v>60876</v>
      </c>
    </row>
    <row r="229" spans="1:7">
      <c r="A229" s="2"/>
      <c r="B229" s="8"/>
      <c r="C229" s="11"/>
      <c r="D229" s="41"/>
      <c r="E229" s="12"/>
      <c r="F229" s="11"/>
    </row>
    <row r="230" spans="1:7" ht="47.25">
      <c r="A230" s="2">
        <v>89</v>
      </c>
      <c r="B230" s="33" t="s">
        <v>112</v>
      </c>
      <c r="C230" s="13"/>
      <c r="D230" s="13"/>
      <c r="E230" s="13"/>
      <c r="F230" s="13"/>
    </row>
    <row r="231" spans="1:7">
      <c r="A231" s="2"/>
      <c r="B231" s="33" t="s">
        <v>11</v>
      </c>
      <c r="C231" s="36">
        <f>[1]M!G861</f>
        <v>1</v>
      </c>
      <c r="D231" s="11">
        <f>'[1]Rate Analysis.'!P357</f>
        <v>8370.1754999999994</v>
      </c>
      <c r="E231" s="36" t="s">
        <v>70</v>
      </c>
      <c r="F231" s="11">
        <f>ROUND(C231*D231,0)</f>
        <v>8370</v>
      </c>
    </row>
    <row r="232" spans="1:7">
      <c r="A232" s="2">
        <v>90</v>
      </c>
      <c r="B232" s="42" t="s">
        <v>113</v>
      </c>
      <c r="C232" s="13"/>
      <c r="D232" s="13"/>
      <c r="E232" s="13"/>
      <c r="F232" s="13"/>
    </row>
    <row r="233" spans="1:7">
      <c r="A233" s="2"/>
      <c r="B233" s="8" t="s">
        <v>11</v>
      </c>
      <c r="C233" s="11">
        <f>[1]M!G866</f>
        <v>1441.9050500000001</v>
      </c>
      <c r="D233" s="11">
        <f>'[1]Rate Analysis.'!P361</f>
        <v>148.19499000000002</v>
      </c>
      <c r="E233" s="12" t="s">
        <v>39</v>
      </c>
      <c r="F233" s="11">
        <f>ROUND(C233*D233,0)</f>
        <v>213683</v>
      </c>
      <c r="G233" s="26"/>
    </row>
    <row r="234" spans="1:7">
      <c r="A234" s="2">
        <v>91</v>
      </c>
      <c r="B234" s="8" t="s">
        <v>114</v>
      </c>
      <c r="C234" s="13"/>
      <c r="D234" s="13"/>
      <c r="E234" s="13"/>
      <c r="F234" s="13"/>
    </row>
    <row r="235" spans="1:7">
      <c r="A235" s="2"/>
      <c r="B235" s="8"/>
      <c r="C235" s="11">
        <f>[1]M!G868</f>
        <v>1</v>
      </c>
      <c r="D235" s="11">
        <f>'[1]Rate Analysis.'!P365</f>
        <v>32400</v>
      </c>
      <c r="E235" s="12" t="s">
        <v>115</v>
      </c>
      <c r="F235" s="11">
        <f>ROUND(C235*D235,0)</f>
        <v>32400</v>
      </c>
    </row>
    <row r="236" spans="1:7">
      <c r="A236" s="2"/>
      <c r="B236" s="43"/>
      <c r="C236" s="11"/>
      <c r="D236" s="17"/>
      <c r="E236" s="12"/>
      <c r="F236" s="11"/>
    </row>
    <row r="237" spans="1:7">
      <c r="A237" s="35"/>
      <c r="B237" s="59" t="s">
        <v>116</v>
      </c>
      <c r="C237" s="58"/>
      <c r="D237" s="58"/>
      <c r="E237" s="58"/>
      <c r="F237" s="61">
        <f>SUM(F6:F235)</f>
        <v>20735083</v>
      </c>
    </row>
    <row r="238" spans="1:7" ht="14.25">
      <c r="A238" s="60"/>
      <c r="B238" s="62" t="s">
        <v>117</v>
      </c>
      <c r="C238" s="63"/>
      <c r="D238" s="63"/>
      <c r="E238" s="63"/>
      <c r="F238" s="61">
        <f>F237*12/100</f>
        <v>2488209.96</v>
      </c>
    </row>
    <row r="239" spans="1:7" s="45" customFormat="1" ht="14.25">
      <c r="A239" s="60"/>
      <c r="B239" s="63" t="s">
        <v>119</v>
      </c>
      <c r="C239" s="63"/>
      <c r="D239" s="63"/>
      <c r="E239" s="63"/>
      <c r="F239" s="61">
        <f>F237*11/100</f>
        <v>2280859.13</v>
      </c>
    </row>
    <row r="240" spans="1:7" s="45" customFormat="1">
      <c r="A240" s="60"/>
      <c r="B240" s="58" t="s">
        <v>118</v>
      </c>
      <c r="C240" s="58"/>
      <c r="D240" s="58"/>
      <c r="E240" s="58"/>
      <c r="F240" s="64">
        <f>SUM(F237:F239)</f>
        <v>25504152.09</v>
      </c>
    </row>
    <row r="241" spans="1:6" s="45" customFormat="1">
      <c r="A241" s="46"/>
      <c r="B241" s="47"/>
      <c r="C241" s="44"/>
      <c r="D241" s="44"/>
      <c r="E241" s="44"/>
      <c r="F241" s="44"/>
    </row>
    <row r="242" spans="1:6" s="45" customFormat="1">
      <c r="A242" s="46"/>
      <c r="B242" s="47"/>
      <c r="C242" s="44"/>
      <c r="D242" s="44"/>
      <c r="E242" s="44"/>
      <c r="F242" s="44"/>
    </row>
    <row r="243" spans="1:6" s="45" customFormat="1">
      <c r="A243" s="46"/>
      <c r="B243" s="47"/>
      <c r="C243" s="44"/>
      <c r="D243" s="44"/>
      <c r="E243" s="44"/>
      <c r="F243" s="44"/>
    </row>
    <row r="244" spans="1:6" s="45" customFormat="1">
      <c r="A244" s="46"/>
      <c r="B244" s="47"/>
      <c r="C244" s="44"/>
      <c r="D244" s="44"/>
      <c r="E244" s="44"/>
      <c r="F244" s="44"/>
    </row>
    <row r="245" spans="1:6">
      <c r="B245" s="47"/>
    </row>
    <row r="246" spans="1:6">
      <c r="B246" s="47"/>
    </row>
    <row r="247" spans="1:6">
      <c r="B247" s="48"/>
    </row>
    <row r="248" spans="1:6">
      <c r="B248" s="48"/>
    </row>
    <row r="249" spans="1:6">
      <c r="B249" s="48"/>
    </row>
    <row r="250" spans="1:6">
      <c r="A250" s="1"/>
      <c r="B250" s="48"/>
      <c r="C250" s="1"/>
      <c r="D250" s="1"/>
      <c r="E250" s="1"/>
      <c r="F250" s="1"/>
    </row>
    <row r="251" spans="1:6">
      <c r="A251" s="1"/>
      <c r="B251" s="48"/>
      <c r="C251" s="1"/>
      <c r="D251" s="1"/>
      <c r="E251" s="1"/>
      <c r="F251" s="1"/>
    </row>
    <row r="252" spans="1:6">
      <c r="A252" s="1"/>
      <c r="B252" s="48"/>
      <c r="C252" s="1"/>
      <c r="D252" s="1"/>
      <c r="E252" s="1"/>
      <c r="F252" s="1"/>
    </row>
    <row r="253" spans="1:6">
      <c r="A253" s="1"/>
      <c r="B253" s="48"/>
      <c r="C253" s="1"/>
      <c r="D253" s="1"/>
      <c r="E253" s="1"/>
      <c r="F253" s="1"/>
    </row>
    <row r="254" spans="1:6">
      <c r="A254" s="1"/>
      <c r="B254" s="49"/>
      <c r="C254" s="1"/>
      <c r="D254" s="1"/>
      <c r="E254" s="1"/>
      <c r="F254" s="1"/>
    </row>
    <row r="255" spans="1:6">
      <c r="A255" s="1"/>
      <c r="B255" s="48"/>
      <c r="C255" s="1"/>
      <c r="D255" s="1"/>
      <c r="E255" s="1"/>
      <c r="F255" s="1"/>
    </row>
    <row r="256" spans="1:6">
      <c r="A256" s="1"/>
      <c r="B256" s="48"/>
      <c r="C256" s="1"/>
      <c r="D256" s="1"/>
      <c r="E256" s="1"/>
      <c r="F256" s="1"/>
    </row>
    <row r="257" spans="1:6">
      <c r="A257" s="1"/>
      <c r="B257" s="48"/>
      <c r="C257" s="1"/>
      <c r="D257" s="1"/>
      <c r="E257" s="1"/>
      <c r="F257" s="1"/>
    </row>
    <row r="258" spans="1:6">
      <c r="A258" s="1"/>
      <c r="B258" s="48"/>
      <c r="C258" s="1"/>
      <c r="D258" s="1"/>
      <c r="E258" s="1"/>
      <c r="F258" s="1"/>
    </row>
    <row r="259" spans="1:6">
      <c r="A259" s="1"/>
      <c r="B259" s="48"/>
      <c r="C259" s="1"/>
      <c r="D259" s="1"/>
      <c r="E259" s="1"/>
      <c r="F259" s="1"/>
    </row>
  </sheetData>
  <mergeCells count="8">
    <mergeCell ref="B238:E238"/>
    <mergeCell ref="B239:E239"/>
    <mergeCell ref="B240:E240"/>
    <mergeCell ref="A1:F1"/>
    <mergeCell ref="A2:F2"/>
    <mergeCell ref="A3:F3"/>
    <mergeCell ref="A5:F5"/>
    <mergeCell ref="B237:E23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2021-08-17T07:07:17Z</dcterms:modified>
</cp:coreProperties>
</file>